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90" yWindow="-90" windowWidth="16635" windowHeight="8715" activeTab="1"/>
  </bookViews>
  <sheets>
    <sheet name="PL-7026 " sheetId="2" r:id="rId1"/>
    <sheet name="PL-7027 " sheetId="3" r:id="rId2"/>
  </sheets>
  <definedNames>
    <definedName name="_xlnm.Print_Area" localSheetId="0">'PL-7026 '!$A$1:$U$52</definedName>
    <definedName name="_xlnm.Print_Area" localSheetId="1">'PL-7027 '!$A$1:$U$52</definedName>
  </definedNames>
  <calcPr calcId="191029"/>
</workbook>
</file>

<file path=xl/calcChain.xml><?xml version="1.0" encoding="utf-8"?>
<calcChain xmlns="http://schemas.openxmlformats.org/spreadsheetml/2006/main">
  <c r="N62" i="3" l="1"/>
  <c r="A62" i="3"/>
  <c r="K61" i="3"/>
  <c r="K60" i="3"/>
  <c r="K59" i="3"/>
  <c r="V58" i="3"/>
  <c r="S62" i="3"/>
  <c r="R58" i="3"/>
  <c r="R62" i="3"/>
  <c r="R63" i="3"/>
  <c r="Q58" i="3"/>
  <c r="Q62" i="3"/>
  <c r="Q63" i="3"/>
  <c r="K58" i="3"/>
  <c r="N56" i="3"/>
  <c r="A56" i="3"/>
  <c r="K55" i="3"/>
  <c r="K54" i="3"/>
  <c r="K53" i="3"/>
  <c r="V52" i="3"/>
  <c r="S56" i="3"/>
  <c r="R52" i="3"/>
  <c r="R56" i="3"/>
  <c r="Q52" i="3"/>
  <c r="Q56" i="3"/>
  <c r="K52" i="3"/>
  <c r="N50" i="3"/>
  <c r="K49" i="3"/>
  <c r="K48" i="3"/>
  <c r="K47" i="3"/>
  <c r="K46" i="3"/>
  <c r="A50" i="3"/>
  <c r="N42" i="3"/>
  <c r="A42" i="3"/>
  <c r="K41" i="3"/>
  <c r="K40" i="3"/>
  <c r="K39" i="3"/>
  <c r="V38" i="3"/>
  <c r="S42" i="3"/>
  <c r="R38" i="3"/>
  <c r="R42" i="3"/>
  <c r="Q38" i="3"/>
  <c r="Q42" i="3"/>
  <c r="K38" i="3"/>
  <c r="N34" i="3"/>
  <c r="A34" i="3"/>
  <c r="K33" i="3"/>
  <c r="K32" i="3"/>
  <c r="K31" i="3"/>
  <c r="V30" i="3"/>
  <c r="S34" i="3"/>
  <c r="R30" i="3"/>
  <c r="R34" i="3"/>
  <c r="Q30" i="3"/>
  <c r="Q34" i="3"/>
  <c r="K30" i="3"/>
  <c r="C30" i="3"/>
  <c r="N26" i="3"/>
  <c r="A26" i="3"/>
  <c r="K25" i="3"/>
  <c r="K24" i="3"/>
  <c r="K23" i="3"/>
  <c r="K22" i="3"/>
  <c r="K21" i="3"/>
  <c r="V20" i="3"/>
  <c r="S26" i="3"/>
  <c r="R20" i="3"/>
  <c r="R26" i="3"/>
  <c r="Q20" i="3"/>
  <c r="Q26" i="3"/>
  <c r="K20" i="3"/>
  <c r="N16" i="3"/>
  <c r="A16" i="3"/>
  <c r="K15" i="3"/>
  <c r="K14" i="3"/>
  <c r="K13" i="3"/>
  <c r="V12" i="3"/>
  <c r="S16" i="3"/>
  <c r="R12" i="3"/>
  <c r="R16" i="3"/>
  <c r="Q12" i="3"/>
  <c r="Q16" i="3"/>
  <c r="K12" i="3"/>
  <c r="N8" i="3"/>
  <c r="K7" i="3"/>
  <c r="K6" i="3"/>
  <c r="V5" i="3"/>
  <c r="S8" i="3"/>
  <c r="K32" i="2"/>
  <c r="K25" i="2"/>
  <c r="K24" i="2"/>
  <c r="K23" i="2"/>
  <c r="K22" i="2"/>
  <c r="K21" i="2"/>
  <c r="N50" i="2"/>
  <c r="K49" i="2"/>
  <c r="K48" i="2"/>
  <c r="K47" i="2"/>
  <c r="K46" i="2"/>
  <c r="D46" i="2"/>
  <c r="V46" i="2"/>
  <c r="S50" i="2"/>
  <c r="N42" i="2"/>
  <c r="K41" i="2"/>
  <c r="K40" i="2"/>
  <c r="K39" i="2"/>
  <c r="K38" i="2"/>
  <c r="A42" i="2"/>
  <c r="N34" i="2"/>
  <c r="K33" i="2"/>
  <c r="K31" i="2"/>
  <c r="K30" i="2"/>
  <c r="C30" i="2"/>
  <c r="N26" i="2"/>
  <c r="Q20" i="2"/>
  <c r="Q26" i="2"/>
  <c r="K20" i="2"/>
  <c r="A26" i="2"/>
  <c r="N16" i="2"/>
  <c r="K15" i="2"/>
  <c r="K14" i="2"/>
  <c r="K13" i="2"/>
  <c r="K12" i="2"/>
  <c r="V12" i="2"/>
  <c r="S16" i="2"/>
  <c r="N8" i="2"/>
  <c r="K7" i="2"/>
  <c r="K6" i="2"/>
  <c r="D5" i="2"/>
  <c r="A8" i="2"/>
  <c r="Q38" i="2"/>
  <c r="Q42" i="2"/>
  <c r="R20" i="2"/>
  <c r="R26" i="2"/>
  <c r="V30" i="2"/>
  <c r="S34" i="2"/>
  <c r="R30" i="2"/>
  <c r="R34" i="2"/>
  <c r="A34" i="2"/>
  <c r="A50" i="2"/>
  <c r="V20" i="2"/>
  <c r="S26" i="2"/>
  <c r="Q30" i="2"/>
  <c r="Q34" i="2"/>
  <c r="R46" i="2"/>
  <c r="R50" i="2"/>
  <c r="V38" i="2"/>
  <c r="S42" i="2"/>
  <c r="C46" i="2"/>
  <c r="R12" i="2"/>
  <c r="R16" i="2"/>
  <c r="R38" i="2"/>
  <c r="R42" i="2"/>
  <c r="A16" i="2"/>
  <c r="Q12" i="2"/>
  <c r="Q16" i="2"/>
  <c r="Q46" i="2"/>
  <c r="Q50" i="2"/>
  <c r="R5" i="2"/>
  <c r="R8" i="2"/>
  <c r="V5" i="2"/>
  <c r="S8" i="2"/>
  <c r="Q5" i="2"/>
  <c r="Q8" i="2"/>
  <c r="Q52" i="2"/>
  <c r="C5" i="2"/>
  <c r="R5" i="3"/>
  <c r="R8" i="3"/>
  <c r="A8" i="3"/>
  <c r="R46" i="3"/>
  <c r="R50" i="3"/>
  <c r="Q5" i="3"/>
  <c r="Q8" i="3"/>
  <c r="Q46" i="3"/>
  <c r="Q50" i="3"/>
  <c r="V46" i="3"/>
  <c r="S50" i="3"/>
  <c r="S63" i="3"/>
  <c r="R52" i="2"/>
</calcChain>
</file>

<file path=xl/sharedStrings.xml><?xml version="1.0" encoding="utf-8"?>
<sst xmlns="http://schemas.openxmlformats.org/spreadsheetml/2006/main" count="334" uniqueCount="40">
  <si>
    <t>PACKING LIST</t>
  </si>
  <si>
    <t>Ctn. No.</t>
  </si>
  <si>
    <t>CASE PACK</t>
  </si>
  <si>
    <t>Measurement (inch)</t>
  </si>
  <si>
    <t>L</t>
  </si>
  <si>
    <t>-</t>
  </si>
  <si>
    <t>M</t>
  </si>
  <si>
    <t>XL</t>
  </si>
  <si>
    <t>2XL</t>
  </si>
  <si>
    <t>STYLE</t>
  </si>
  <si>
    <t>PO#:</t>
  </si>
  <si>
    <t>Total Ctns.</t>
  </si>
  <si>
    <t xml:space="preserve">Colour </t>
  </si>
  <si>
    <t>PCS / INNER</t>
  </si>
  <si>
    <t>TOTAL INEER / CASE</t>
  </si>
  <si>
    <t>Total QTY (PCS)</t>
  </si>
  <si>
    <t>G.W./carton
(KGS)</t>
  </si>
  <si>
    <t>N.W./carton
(KGS)</t>
  </si>
  <si>
    <t>TTL G.W.
(KGS)</t>
  </si>
  <si>
    <t>TTL N.W.
(KGS)</t>
  </si>
  <si>
    <t>BLACK</t>
  </si>
  <si>
    <t>NAVY</t>
  </si>
  <si>
    <t>GREY</t>
  </si>
  <si>
    <t>WHITE</t>
  </si>
  <si>
    <t>MOFT-60</t>
  </si>
  <si>
    <t>MOFT-61</t>
  </si>
  <si>
    <t>AL-76</t>
  </si>
  <si>
    <t>MOT-77</t>
  </si>
  <si>
    <t xml:space="preserve">                                MEN'S S/S SLEEP SHIRTS </t>
  </si>
  <si>
    <t>MOT-73</t>
  </si>
  <si>
    <t>MOT-75</t>
  </si>
  <si>
    <t>ORANGE</t>
  </si>
  <si>
    <t>RED</t>
  </si>
  <si>
    <t>MOT-78</t>
  </si>
  <si>
    <t>TOTAL 900 CARTON</t>
  </si>
  <si>
    <t>MOT-70</t>
  </si>
  <si>
    <t>TOTAL CARTON 825</t>
  </si>
  <si>
    <t>33.75CBM</t>
  </si>
  <si>
    <t xml:space="preserve">                                MEN'S S/S TEES</t>
  </si>
  <si>
    <t xml:space="preserve">MENS TEE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</si>
</sst>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(* #,##0.00_);_(* \(#,##0.00\);_(* &quot;-&quot;??_);_(@_)"/>
    <numFmt numFmtId="165" formatCode="&quot;TOTAL: &quot;\ #,##0\ &quot;CARTON(S)&quot;"/>
    <numFmt numFmtId="166" formatCode="\ #,##0\ &quot;CARTONS&quot;"/>
    <numFmt numFmtId="167" formatCode="#,##0.0_ ;[Red]\-#,##0.0\ "/>
    <numFmt numFmtId="168" formatCode="#,##0.000\ &quot;CBM&quot;"/>
    <numFmt numFmtId="169" formatCode="#,##0\ ;[Red]\(#,##0\)"/>
    <numFmt numFmtId="170" formatCode="#,##0.00;[Red]#,##0.00"/>
    <numFmt numFmtId="171" formatCode="0_);[Red]\(0\)"/>
    <numFmt numFmtId="172" formatCode="0.0_);[Red]\(0.0\)"/>
  </numFmts>
  <fonts count="16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sz val="12"/>
      <name val="新細明體"/>
      <family val="1"/>
      <charset val="134"/>
    </font>
    <font>
      <sz val="10"/>
      <name val="Arial"/>
      <family val="2"/>
    </font>
    <font>
      <b/>
      <sz val="10"/>
      <name val="新細明體"/>
      <family val="1"/>
      <charset val="134"/>
    </font>
    <font>
      <b/>
      <sz val="10"/>
      <name val="Century Gothic"/>
      <family val="2"/>
    </font>
    <font>
      <sz val="10"/>
      <color indexed="8"/>
      <name val="Arial"/>
      <family val="2"/>
    </font>
    <font>
      <sz val="10"/>
      <name val="Helv"/>
      <family val="2"/>
    </font>
    <font>
      <b/>
      <sz val="12"/>
      <name val="Century Gothic"/>
      <family val="2"/>
    </font>
    <font>
      <b/>
      <u/>
      <sz val="28"/>
      <name val="Century Gothic"/>
      <family val="2"/>
    </font>
    <font>
      <b/>
      <sz val="12"/>
      <name val="Times New Roman"/>
      <family val="1"/>
    </font>
    <font>
      <b/>
      <sz val="8"/>
      <name val="Century Gothic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7" fillId="0" borderId="0" applyProtection="0">
      <alignment vertical="top"/>
    </xf>
  </cellStyleXfs>
  <cellXfs count="87">
    <xf numFmtId="0" fontId="0" fillId="0" borderId="0" xfId="0"/>
    <xf numFmtId="0" fontId="2" fillId="2" borderId="1" xfId="0" applyFont="1" applyFill="1" applyBorder="1" applyAlignment="1">
      <alignment horizontal="center"/>
    </xf>
    <xf numFmtId="0" fontId="0" fillId="0" borderId="0" xfId="5" applyFont="1" applyFill="1" applyAlignment="1">
      <alignment vertical="center"/>
    </xf>
    <xf numFmtId="0" fontId="5" fillId="0" borderId="0" xfId="0" applyFont="1" applyFill="1" applyAlignment="1"/>
    <xf numFmtId="0" fontId="6" fillId="0" borderId="0" xfId="4" applyFont="1" applyFill="1" applyBorder="1" applyAlignment="1">
      <alignment vertical="center"/>
    </xf>
    <xf numFmtId="165" fontId="6" fillId="0" borderId="0" xfId="7" applyNumberFormat="1" applyFont="1" applyFill="1" applyBorder="1" applyAlignment="1">
      <alignment horizontal="center" vertical="center" shrinkToFit="1"/>
    </xf>
    <xf numFmtId="166" fontId="6" fillId="0" borderId="0" xfId="7" applyNumberFormat="1" applyFont="1" applyFill="1" applyBorder="1" applyAlignment="1">
      <alignment horizontal="center" vertical="center" shrinkToFit="1"/>
    </xf>
    <xf numFmtId="0" fontId="6" fillId="0" borderId="0" xfId="7" applyFont="1" applyFill="1" applyBorder="1" applyAlignment="1">
      <alignment horizontal="center" vertical="center" shrinkToFit="1"/>
    </xf>
    <xf numFmtId="38" fontId="6" fillId="0" borderId="0" xfId="7" applyNumberFormat="1" applyFont="1" applyFill="1" applyBorder="1" applyAlignment="1">
      <alignment horizontal="center" vertical="center" shrinkToFit="1"/>
    </xf>
    <xf numFmtId="0" fontId="9" fillId="0" borderId="0" xfId="8" applyNumberFormat="1" applyFont="1" applyFill="1" applyBorder="1" applyAlignment="1">
      <alignment horizontal="left" vertical="center"/>
    </xf>
    <xf numFmtId="0" fontId="9" fillId="0" borderId="0" xfId="4" applyFont="1" applyFill="1" applyBorder="1" applyAlignment="1">
      <alignment vertical="center"/>
    </xf>
    <xf numFmtId="167" fontId="6" fillId="0" borderId="0" xfId="7" applyNumberFormat="1" applyFont="1" applyFill="1" applyBorder="1" applyAlignment="1">
      <alignment horizontal="center" vertical="center" shrinkToFit="1"/>
    </xf>
    <xf numFmtId="168" fontId="6" fillId="0" borderId="0" xfId="7" applyNumberFormat="1" applyFont="1" applyFill="1" applyBorder="1" applyAlignment="1">
      <alignment horizontal="center" vertical="center" shrinkToFit="1"/>
    </xf>
    <xf numFmtId="0" fontId="6" fillId="0" borderId="0" xfId="7" applyFont="1" applyFill="1" applyAlignment="1">
      <alignment horizontal="center" vertical="center"/>
    </xf>
    <xf numFmtId="0" fontId="6" fillId="0" borderId="2" xfId="9" applyNumberFormat="1" applyFont="1" applyFill="1" applyBorder="1" applyAlignment="1">
      <alignment vertical="center"/>
    </xf>
    <xf numFmtId="0" fontId="6" fillId="0" borderId="0" xfId="9" applyNumberFormat="1" applyFont="1" applyFill="1" applyBorder="1" applyAlignment="1">
      <alignment vertical="center"/>
    </xf>
    <xf numFmtId="0" fontId="6" fillId="0" borderId="0" xfId="8" applyNumberFormat="1" applyFont="1" applyFill="1" applyBorder="1" applyAlignment="1">
      <alignment horizontal="left" vertical="center"/>
    </xf>
    <xf numFmtId="0" fontId="6" fillId="0" borderId="2" xfId="7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3" xfId="7" applyFont="1" applyFill="1" applyBorder="1" applyAlignment="1">
      <alignment horizontal="center" vertical="center" wrapText="1"/>
    </xf>
    <xf numFmtId="0" fontId="6" fillId="0" borderId="3" xfId="7" applyFont="1" applyFill="1" applyBorder="1" applyAlignment="1">
      <alignment horizontal="center" vertical="center" shrinkToFit="1"/>
    </xf>
    <xf numFmtId="0" fontId="11" fillId="0" borderId="4" xfId="8" applyFont="1" applyFill="1" applyBorder="1" applyAlignment="1">
      <alignment horizontal="center" vertical="center"/>
    </xf>
    <xf numFmtId="0" fontId="12" fillId="0" borderId="3" xfId="7" applyFont="1" applyFill="1" applyBorder="1" applyAlignment="1">
      <alignment horizontal="center" vertical="center" wrapText="1"/>
    </xf>
    <xf numFmtId="0" fontId="12" fillId="0" borderId="3" xfId="7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6" fillId="0" borderId="5" xfId="7" applyFont="1" applyFill="1" applyBorder="1" applyAlignment="1">
      <alignment horizontal="center" vertical="center"/>
    </xf>
    <xf numFmtId="0" fontId="6" fillId="0" borderId="4" xfId="7" applyFont="1" applyFill="1" applyBorder="1" applyAlignment="1">
      <alignment horizontal="center" vertical="center"/>
    </xf>
    <xf numFmtId="169" fontId="6" fillId="0" borderId="4" xfId="7" applyNumberFormat="1" applyFont="1" applyFill="1" applyBorder="1" applyAlignment="1">
      <alignment horizontal="center" vertical="center" shrinkToFit="1"/>
    </xf>
    <xf numFmtId="0" fontId="14" fillId="0" borderId="4" xfId="0" applyFont="1" applyBorder="1" applyAlignment="1">
      <alignment horizontal="center" vertical="center" wrapText="1"/>
    </xf>
    <xf numFmtId="166" fontId="6" fillId="0" borderId="6" xfId="7" applyNumberFormat="1" applyFont="1" applyFill="1" applyBorder="1" applyAlignment="1">
      <alignment horizontal="center" vertical="center" shrinkToFit="1"/>
    </xf>
    <xf numFmtId="0" fontId="6" fillId="0" borderId="4" xfId="7" applyFont="1" applyFill="1" applyBorder="1" applyAlignment="1">
      <alignment horizontal="center" vertical="center" shrinkToFit="1"/>
    </xf>
    <xf numFmtId="38" fontId="6" fillId="0" borderId="4" xfId="7" applyNumberFormat="1" applyFont="1" applyFill="1" applyBorder="1" applyAlignment="1">
      <alignment horizontal="center" vertical="center" shrinkToFit="1"/>
    </xf>
    <xf numFmtId="167" fontId="6" fillId="0" borderId="4" xfId="7" applyNumberFormat="1" applyFont="1" applyFill="1" applyBorder="1" applyAlignment="1">
      <alignment horizontal="center" vertical="center" shrinkToFit="1"/>
    </xf>
    <xf numFmtId="0" fontId="0" fillId="0" borderId="0" xfId="0" applyFont="1" applyFill="1" applyBorder="1" applyAlignment="1">
      <alignment vertical="center"/>
    </xf>
    <xf numFmtId="167" fontId="6" fillId="0" borderId="7" xfId="7" applyNumberFormat="1" applyFont="1" applyFill="1" applyBorder="1" applyAlignment="1">
      <alignment horizontal="center" vertical="center" shrinkToFit="1"/>
    </xf>
    <xf numFmtId="166" fontId="6" fillId="0" borderId="4" xfId="7" applyNumberFormat="1" applyFont="1" applyFill="1" applyBorder="1" applyAlignment="1">
      <alignment horizontal="center" vertical="center" shrinkToFit="1"/>
    </xf>
    <xf numFmtId="38" fontId="6" fillId="3" borderId="4" xfId="7" applyNumberFormat="1" applyFont="1" applyFill="1" applyBorder="1" applyAlignment="1">
      <alignment horizontal="center" vertical="center" shrinkToFit="1"/>
    </xf>
    <xf numFmtId="40" fontId="6" fillId="3" borderId="4" xfId="7" applyNumberFormat="1" applyFont="1" applyFill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top" wrapText="1"/>
    </xf>
    <xf numFmtId="172" fontId="6" fillId="0" borderId="3" xfId="7" applyNumberFormat="1" applyFont="1" applyFill="1" applyBorder="1" applyAlignment="1">
      <alignment horizontal="center" vertical="center" shrinkToFit="1"/>
    </xf>
    <xf numFmtId="172" fontId="6" fillId="0" borderId="1" xfId="7" applyNumberFormat="1" applyFont="1" applyFill="1" applyBorder="1" applyAlignment="1">
      <alignment horizontal="center" vertical="center" shrinkToFit="1"/>
    </xf>
    <xf numFmtId="172" fontId="6" fillId="0" borderId="6" xfId="7" applyNumberFormat="1" applyFont="1" applyFill="1" applyBorder="1" applyAlignment="1">
      <alignment horizontal="center" vertical="center" shrinkToFit="1"/>
    </xf>
    <xf numFmtId="170" fontId="6" fillId="0" borderId="3" xfId="7" applyNumberFormat="1" applyFont="1" applyFill="1" applyBorder="1" applyAlignment="1">
      <alignment horizontal="center" vertical="center" shrinkToFit="1"/>
    </xf>
    <xf numFmtId="170" fontId="6" fillId="0" borderId="1" xfId="7" applyNumberFormat="1" applyFont="1" applyFill="1" applyBorder="1" applyAlignment="1">
      <alignment horizontal="center" vertical="center" shrinkToFit="1"/>
    </xf>
    <xf numFmtId="170" fontId="6" fillId="0" borderId="6" xfId="7" applyNumberFormat="1" applyFont="1" applyFill="1" applyBorder="1" applyAlignment="1">
      <alignment horizontal="center" vertical="center" shrinkToFit="1"/>
    </xf>
    <xf numFmtId="169" fontId="6" fillId="0" borderId="3" xfId="7" applyNumberFormat="1" applyFont="1" applyFill="1" applyBorder="1" applyAlignment="1">
      <alignment horizontal="center" vertical="center" shrinkToFit="1"/>
    </xf>
    <xf numFmtId="169" fontId="6" fillId="0" borderId="1" xfId="7" applyNumberFormat="1" applyFont="1" applyFill="1" applyBorder="1" applyAlignment="1">
      <alignment horizontal="center" vertical="center" shrinkToFit="1"/>
    </xf>
    <xf numFmtId="169" fontId="6" fillId="0" borderId="6" xfId="7" applyNumberFormat="1" applyFont="1" applyFill="1" applyBorder="1" applyAlignment="1">
      <alignment horizontal="center" vertical="center" shrinkToFit="1"/>
    </xf>
    <xf numFmtId="167" fontId="6" fillId="0" borderId="3" xfId="7" applyNumberFormat="1" applyFont="1" applyFill="1" applyBorder="1" applyAlignment="1">
      <alignment horizontal="center" vertical="center" shrinkToFit="1"/>
    </xf>
    <xf numFmtId="167" fontId="6" fillId="0" borderId="1" xfId="7" applyNumberFormat="1" applyFont="1" applyFill="1" applyBorder="1" applyAlignment="1">
      <alignment horizontal="center" vertical="center" shrinkToFit="1"/>
    </xf>
    <xf numFmtId="167" fontId="6" fillId="0" borderId="6" xfId="7" applyNumberFormat="1" applyFont="1" applyFill="1" applyBorder="1" applyAlignment="1">
      <alignment horizontal="center" vertical="center" shrinkToFit="1"/>
    </xf>
    <xf numFmtId="171" fontId="6" fillId="0" borderId="3" xfId="7" applyNumberFormat="1" applyFont="1" applyFill="1" applyBorder="1" applyAlignment="1">
      <alignment horizontal="center" vertical="center" shrinkToFit="1"/>
    </xf>
    <xf numFmtId="171" fontId="6" fillId="0" borderId="1" xfId="7" applyNumberFormat="1" applyFont="1" applyFill="1" applyBorder="1" applyAlignment="1">
      <alignment horizontal="center" vertical="center" shrinkToFit="1"/>
    </xf>
    <xf numFmtId="171" fontId="6" fillId="0" borderId="6" xfId="7" applyNumberFormat="1" applyFont="1" applyFill="1" applyBorder="1" applyAlignment="1">
      <alignment horizontal="center" vertical="center" shrinkToFit="1"/>
    </xf>
    <xf numFmtId="165" fontId="6" fillId="0" borderId="8" xfId="7" applyNumberFormat="1" applyFont="1" applyFill="1" applyBorder="1" applyAlignment="1">
      <alignment horizontal="center" vertical="center" shrinkToFit="1"/>
    </xf>
    <xf numFmtId="0" fontId="0" fillId="0" borderId="9" xfId="0" applyFont="1" applyFill="1" applyBorder="1" applyAlignment="1">
      <alignment vertical="center"/>
    </xf>
    <xf numFmtId="0" fontId="0" fillId="0" borderId="5" xfId="0" applyFont="1" applyFill="1" applyBorder="1" applyAlignment="1">
      <alignment vertical="center"/>
    </xf>
    <xf numFmtId="168" fontId="6" fillId="0" borderId="8" xfId="7" applyNumberFormat="1" applyFont="1" applyFill="1" applyBorder="1" applyAlignment="1">
      <alignment horizontal="center" vertical="center" shrinkToFit="1"/>
    </xf>
    <xf numFmtId="168" fontId="6" fillId="0" borderId="9" xfId="7" applyNumberFormat="1" applyFont="1" applyFill="1" applyBorder="1" applyAlignment="1">
      <alignment horizontal="center" vertical="center" shrinkToFit="1"/>
    </xf>
    <xf numFmtId="168" fontId="6" fillId="0" borderId="5" xfId="7" applyNumberFormat="1" applyFont="1" applyFill="1" applyBorder="1" applyAlignment="1">
      <alignment horizontal="center" vertical="center" shrinkToFit="1"/>
    </xf>
    <xf numFmtId="165" fontId="6" fillId="3" borderId="4" xfId="7" applyNumberFormat="1" applyFont="1" applyFill="1" applyBorder="1" applyAlignment="1">
      <alignment horizontal="center" vertical="center" shrinkToFit="1"/>
    </xf>
    <xf numFmtId="0" fontId="0" fillId="3" borderId="4" xfId="0" applyFont="1" applyFill="1" applyBorder="1" applyAlignment="1">
      <alignment vertical="center"/>
    </xf>
    <xf numFmtId="168" fontId="6" fillId="3" borderId="8" xfId="7" applyNumberFormat="1" applyFont="1" applyFill="1" applyBorder="1" applyAlignment="1">
      <alignment horizontal="center" vertical="center" shrinkToFit="1"/>
    </xf>
    <xf numFmtId="168" fontId="6" fillId="3" borderId="9" xfId="7" applyNumberFormat="1" applyFont="1" applyFill="1" applyBorder="1" applyAlignment="1">
      <alignment horizontal="center" vertical="center" shrinkToFit="1"/>
    </xf>
    <xf numFmtId="168" fontId="6" fillId="3" borderId="5" xfId="7" applyNumberFormat="1" applyFont="1" applyFill="1" applyBorder="1" applyAlignment="1">
      <alignment horizontal="center" vertical="center" shrinkToFit="1"/>
    </xf>
    <xf numFmtId="0" fontId="6" fillId="0" borderId="8" xfId="7" applyFont="1" applyFill="1" applyBorder="1" applyAlignment="1">
      <alignment horizontal="center" vertical="center" wrapText="1"/>
    </xf>
    <xf numFmtId="0" fontId="6" fillId="0" borderId="9" xfId="7" applyFont="1" applyFill="1" applyBorder="1" applyAlignment="1">
      <alignment horizontal="center" vertical="center" wrapText="1"/>
    </xf>
    <xf numFmtId="0" fontId="6" fillId="0" borderId="5" xfId="7" applyFont="1" applyFill="1" applyBorder="1" applyAlignment="1">
      <alignment horizontal="center" vertical="center" wrapText="1"/>
    </xf>
    <xf numFmtId="0" fontId="6" fillId="0" borderId="10" xfId="7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vertical="center"/>
    </xf>
    <xf numFmtId="0" fontId="0" fillId="0" borderId="11" xfId="0" applyFont="1" applyFill="1" applyBorder="1" applyAlignment="1">
      <alignment vertical="center"/>
    </xf>
    <xf numFmtId="0" fontId="6" fillId="0" borderId="3" xfId="7" applyFont="1" applyFill="1" applyBorder="1" applyAlignment="1">
      <alignment horizontal="center" vertical="center"/>
    </xf>
    <xf numFmtId="0" fontId="6" fillId="0" borderId="1" xfId="7" applyFont="1" applyFill="1" applyBorder="1" applyAlignment="1">
      <alignment horizontal="center" vertical="center"/>
    </xf>
    <xf numFmtId="0" fontId="6" fillId="0" borderId="6" xfId="7" applyFont="1" applyFill="1" applyBorder="1" applyAlignment="1">
      <alignment horizontal="center" vertical="center"/>
    </xf>
    <xf numFmtId="169" fontId="6" fillId="0" borderId="3" xfId="7" applyNumberFormat="1" applyFont="1" applyFill="1" applyBorder="1" applyAlignment="1">
      <alignment horizontal="center" vertical="center"/>
    </xf>
    <xf numFmtId="169" fontId="6" fillId="0" borderId="1" xfId="7" applyNumberFormat="1" applyFont="1" applyFill="1" applyBorder="1" applyAlignment="1">
      <alignment horizontal="center" vertical="center"/>
    </xf>
    <xf numFmtId="169" fontId="6" fillId="0" borderId="6" xfId="7" applyNumberFormat="1" applyFont="1" applyFill="1" applyBorder="1" applyAlignment="1">
      <alignment horizontal="center" vertical="center"/>
    </xf>
    <xf numFmtId="1" fontId="6" fillId="0" borderId="10" xfId="7" applyNumberFormat="1" applyFont="1" applyFill="1" applyBorder="1" applyAlignment="1">
      <alignment horizontal="center" vertical="center" wrapText="1"/>
    </xf>
    <xf numFmtId="1" fontId="6" fillId="0" borderId="12" xfId="7" applyNumberFormat="1" applyFont="1" applyFill="1" applyBorder="1" applyAlignment="1">
      <alignment horizontal="center" vertical="center" wrapText="1"/>
    </xf>
    <xf numFmtId="170" fontId="6" fillId="2" borderId="3" xfId="7" applyNumberFormat="1" applyFont="1" applyFill="1" applyBorder="1" applyAlignment="1">
      <alignment horizontal="center" vertical="center" shrinkToFit="1"/>
    </xf>
    <xf numFmtId="170" fontId="6" fillId="2" borderId="1" xfId="7" applyNumberFormat="1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0" fillId="0" borderId="0" xfId="4" applyFont="1" applyFill="1" applyBorder="1" applyAlignment="1">
      <alignment horizontal="center" vertical="center" shrinkToFit="1"/>
    </xf>
    <xf numFmtId="165" fontId="6" fillId="3" borderId="8" xfId="7" applyNumberFormat="1" applyFont="1" applyFill="1" applyBorder="1" applyAlignment="1">
      <alignment horizontal="center" vertical="center" shrinkToFit="1"/>
    </xf>
    <xf numFmtId="0" fontId="0" fillId="3" borderId="9" xfId="0" applyFont="1" applyFill="1" applyBorder="1" applyAlignment="1">
      <alignment vertical="center"/>
    </xf>
    <xf numFmtId="0" fontId="0" fillId="3" borderId="5" xfId="0" applyFont="1" applyFill="1" applyBorder="1" applyAlignment="1">
      <alignment vertical="center"/>
    </xf>
  </cellXfs>
  <cellStyles count="10">
    <cellStyle name="Comma 2" xfId="1"/>
    <cellStyle name="Normal" xfId="0" builtinId="0"/>
    <cellStyle name="Normal 2" xfId="2"/>
    <cellStyle name="Normal 3" xfId="3"/>
    <cellStyle name="一般 2" xfId="4"/>
    <cellStyle name="常规 2 2" xfId="5"/>
    <cellStyle name="常规_008(ITA) 2" xfId="6"/>
    <cellStyle name="常规_302SIYO" xfId="7"/>
    <cellStyle name="常规_Sheet1" xfId="8"/>
    <cellStyle name="常规_Sheet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T52"/>
  <sheetViews>
    <sheetView showGridLines="0" zoomScale="75" zoomScaleNormal="75" workbookViewId="0">
      <selection sqref="A1:U1"/>
    </sheetView>
  </sheetViews>
  <sheetFormatPr defaultRowHeight="26.1" customHeight="1"/>
  <cols>
    <col min="1" max="1" width="7.28515625" style="3" customWidth="1"/>
    <col min="2" max="2" width="2.42578125" style="3" customWidth="1"/>
    <col min="3" max="3" width="5" style="3" bestFit="1" customWidth="1"/>
    <col min="4" max="4" width="10.42578125" style="3" bestFit="1" customWidth="1"/>
    <col min="5" max="5" width="9" style="3" bestFit="1" customWidth="1"/>
    <col min="6" max="6" width="7.7109375" style="3" customWidth="1"/>
    <col min="7" max="7" width="4.7109375" style="3" customWidth="1"/>
    <col min="8" max="8" width="5" style="3" customWidth="1"/>
    <col min="9" max="9" width="5.140625" style="3" customWidth="1"/>
    <col min="10" max="10" width="5" style="3" customWidth="1"/>
    <col min="11" max="11" width="9.7109375" style="3" bestFit="1" customWidth="1"/>
    <col min="12" max="12" width="16.42578125" style="3" bestFit="1" customWidth="1"/>
    <col min="13" max="13" width="9.5703125" style="3" bestFit="1" customWidth="1"/>
    <col min="14" max="14" width="15" style="3" bestFit="1" customWidth="1"/>
    <col min="15" max="16" width="12.140625" style="3" bestFit="1" customWidth="1"/>
    <col min="17" max="18" width="8.7109375" style="3" bestFit="1" customWidth="1"/>
    <col min="19" max="19" width="4.140625" style="3" customWidth="1"/>
    <col min="20" max="20" width="5.85546875" style="3" customWidth="1"/>
    <col min="21" max="21" width="4.140625" style="3" customWidth="1"/>
    <col min="22" max="22" width="5.5703125" style="3" hidden="1" customWidth="1"/>
    <col min="23" max="23" width="10.28515625" style="3" hidden="1" customWidth="1"/>
    <col min="24" max="24" width="1.85546875" style="3" customWidth="1"/>
    <col min="25" max="25" width="10.28515625" style="3" customWidth="1"/>
    <col min="26" max="16384" width="9.140625" style="3"/>
  </cols>
  <sheetData>
    <row r="1" spans="1:228" ht="34.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</row>
    <row r="2" spans="1:228" ht="15">
      <c r="A2" s="5"/>
      <c r="B2" s="5"/>
      <c r="C2" s="5"/>
      <c r="D2" s="5"/>
      <c r="E2" s="5"/>
      <c r="F2" s="6"/>
      <c r="G2" s="7"/>
      <c r="H2" s="7"/>
      <c r="I2" s="7"/>
      <c r="J2" s="7"/>
      <c r="K2" s="8"/>
      <c r="L2" s="8"/>
      <c r="M2" s="8"/>
      <c r="N2" s="9" t="s">
        <v>10</v>
      </c>
      <c r="O2" s="10">
        <v>7026</v>
      </c>
      <c r="P2" s="11"/>
      <c r="Q2" s="11"/>
      <c r="R2" s="12"/>
      <c r="S2" s="12"/>
      <c r="T2" s="12"/>
      <c r="U2" s="13"/>
    </row>
    <row r="3" spans="1:228" ht="12" customHeight="1">
      <c r="A3" s="81" t="s">
        <v>38</v>
      </c>
      <c r="B3" s="82"/>
      <c r="C3" s="82"/>
      <c r="D3" s="82"/>
      <c r="E3" s="14"/>
      <c r="F3" s="14"/>
      <c r="G3" s="14"/>
      <c r="H3" s="14"/>
      <c r="I3" s="14"/>
      <c r="J3" s="14"/>
      <c r="K3" s="14"/>
      <c r="L3" s="15"/>
      <c r="M3" s="15"/>
      <c r="N3" s="16"/>
      <c r="O3" s="4"/>
      <c r="P3" s="14"/>
      <c r="Q3" s="17"/>
      <c r="R3" s="18"/>
      <c r="S3" s="18"/>
      <c r="T3" s="18"/>
      <c r="U3" s="13"/>
    </row>
    <row r="4" spans="1:228" ht="38.25">
      <c r="A4" s="68" t="s">
        <v>1</v>
      </c>
      <c r="B4" s="69"/>
      <c r="C4" s="70"/>
      <c r="D4" s="19" t="s">
        <v>11</v>
      </c>
      <c r="E4" s="20" t="s">
        <v>9</v>
      </c>
      <c r="F4" s="20" t="s">
        <v>12</v>
      </c>
      <c r="G4" s="21" t="s">
        <v>6</v>
      </c>
      <c r="H4" s="21" t="s">
        <v>4</v>
      </c>
      <c r="I4" s="21" t="s">
        <v>7</v>
      </c>
      <c r="J4" s="21" t="s">
        <v>8</v>
      </c>
      <c r="K4" s="22" t="s">
        <v>13</v>
      </c>
      <c r="L4" s="23" t="s">
        <v>14</v>
      </c>
      <c r="M4" s="23" t="s">
        <v>2</v>
      </c>
      <c r="N4" s="19" t="s">
        <v>15</v>
      </c>
      <c r="O4" s="19" t="s">
        <v>16</v>
      </c>
      <c r="P4" s="19" t="s">
        <v>17</v>
      </c>
      <c r="Q4" s="19" t="s">
        <v>18</v>
      </c>
      <c r="R4" s="19" t="s">
        <v>19</v>
      </c>
      <c r="S4" s="65" t="s">
        <v>3</v>
      </c>
      <c r="T4" s="66"/>
      <c r="U4" s="67"/>
    </row>
    <row r="5" spans="1:228" ht="12" customHeight="1">
      <c r="A5" s="71">
        <v>1</v>
      </c>
      <c r="B5" s="71" t="s">
        <v>5</v>
      </c>
      <c r="C5" s="74">
        <f>D5</f>
        <v>125</v>
      </c>
      <c r="D5" s="74">
        <f>N5/M5</f>
        <v>125</v>
      </c>
      <c r="E5" s="77" t="s">
        <v>26</v>
      </c>
      <c r="F5" s="38" t="s">
        <v>20</v>
      </c>
      <c r="G5" s="25">
        <v>2</v>
      </c>
      <c r="H5" s="26">
        <v>4</v>
      </c>
      <c r="I5" s="26">
        <v>4</v>
      </c>
      <c r="J5" s="26">
        <v>2</v>
      </c>
      <c r="K5" s="27">
        <v>12</v>
      </c>
      <c r="L5" s="27">
        <v>2</v>
      </c>
      <c r="M5" s="45">
        <v>48</v>
      </c>
      <c r="N5" s="45">
        <v>6000</v>
      </c>
      <c r="O5" s="42">
        <v>8.67</v>
      </c>
      <c r="P5" s="42">
        <v>7.3</v>
      </c>
      <c r="Q5" s="48">
        <f>O5*D5</f>
        <v>1083.75</v>
      </c>
      <c r="R5" s="48">
        <f>P5*D5</f>
        <v>912.5</v>
      </c>
      <c r="S5" s="51">
        <v>22</v>
      </c>
      <c r="T5" s="39">
        <v>13</v>
      </c>
      <c r="U5" s="39">
        <v>8</v>
      </c>
      <c r="V5" s="13">
        <f>S5*2.54*T5*2.54*U5*2.54*D5/1000000</f>
        <v>4.6867003040000004</v>
      </c>
    </row>
    <row r="6" spans="1:228" ht="12" customHeight="1">
      <c r="A6" s="72"/>
      <c r="B6" s="72"/>
      <c r="C6" s="75"/>
      <c r="D6" s="75"/>
      <c r="E6" s="78"/>
      <c r="F6" s="24" t="s">
        <v>23</v>
      </c>
      <c r="G6" s="25">
        <v>2</v>
      </c>
      <c r="H6" s="26">
        <v>4</v>
      </c>
      <c r="I6" s="26">
        <v>4</v>
      </c>
      <c r="J6" s="26">
        <v>2</v>
      </c>
      <c r="K6" s="27">
        <f>SUM(G6:J6)</f>
        <v>12</v>
      </c>
      <c r="L6" s="27">
        <v>1</v>
      </c>
      <c r="M6" s="46"/>
      <c r="N6" s="46"/>
      <c r="O6" s="43"/>
      <c r="P6" s="43"/>
      <c r="Q6" s="49"/>
      <c r="R6" s="49"/>
      <c r="S6" s="52"/>
      <c r="T6" s="40"/>
      <c r="U6" s="40"/>
      <c r="V6" s="13"/>
    </row>
    <row r="7" spans="1:228" ht="12" customHeight="1">
      <c r="A7" s="72"/>
      <c r="B7" s="72"/>
      <c r="C7" s="75"/>
      <c r="D7" s="75"/>
      <c r="E7" s="78"/>
      <c r="F7" s="28" t="s">
        <v>22</v>
      </c>
      <c r="G7" s="25">
        <v>2</v>
      </c>
      <c r="H7" s="26">
        <v>4</v>
      </c>
      <c r="I7" s="26">
        <v>4</v>
      </c>
      <c r="J7" s="26">
        <v>2</v>
      </c>
      <c r="K7" s="27">
        <f>SUM(G7:J7)</f>
        <v>12</v>
      </c>
      <c r="L7" s="27">
        <v>1</v>
      </c>
      <c r="M7" s="46"/>
      <c r="N7" s="46"/>
      <c r="O7" s="43"/>
      <c r="P7" s="43"/>
      <c r="Q7" s="49"/>
      <c r="R7" s="49"/>
      <c r="S7" s="52"/>
      <c r="T7" s="40"/>
      <c r="U7" s="40"/>
      <c r="V7" s="13"/>
    </row>
    <row r="8" spans="1:228" ht="12" customHeight="1">
      <c r="A8" s="54">
        <f>D5</f>
        <v>125</v>
      </c>
      <c r="B8" s="55"/>
      <c r="C8" s="55"/>
      <c r="D8" s="55"/>
      <c r="E8" s="56"/>
      <c r="F8" s="29"/>
      <c r="G8" s="30"/>
      <c r="H8" s="30"/>
      <c r="I8" s="30"/>
      <c r="J8" s="30"/>
      <c r="K8" s="31"/>
      <c r="L8" s="31"/>
      <c r="M8" s="31"/>
      <c r="N8" s="31">
        <f>SUM(N5:N7)</f>
        <v>6000</v>
      </c>
      <c r="O8" s="31"/>
      <c r="P8" s="31"/>
      <c r="Q8" s="32">
        <f>SUM(Q5:Q7)</f>
        <v>1083.75</v>
      </c>
      <c r="R8" s="32">
        <f>SUM(R5:R7)</f>
        <v>912.5</v>
      </c>
      <c r="S8" s="57">
        <f>V5</f>
        <v>4.6867003040000004</v>
      </c>
      <c r="T8" s="58"/>
      <c r="U8" s="59"/>
      <c r="V8" s="13"/>
    </row>
    <row r="9" spans="1:228" ht="12" customHeight="1">
      <c r="A9" s="5"/>
      <c r="B9" s="33"/>
      <c r="C9" s="33"/>
      <c r="D9" s="33"/>
      <c r="E9" s="33"/>
      <c r="F9" s="6"/>
      <c r="G9" s="7"/>
      <c r="H9" s="7"/>
      <c r="I9" s="7"/>
      <c r="J9" s="7"/>
      <c r="K9" s="8"/>
      <c r="L9" s="8"/>
      <c r="M9" s="8"/>
      <c r="N9" s="8"/>
      <c r="O9" s="8"/>
      <c r="P9" s="8"/>
      <c r="Q9" s="34"/>
      <c r="R9" s="11"/>
      <c r="S9" s="12"/>
      <c r="T9" s="12"/>
      <c r="U9" s="12"/>
      <c r="V9" s="13"/>
    </row>
    <row r="10" spans="1:228" ht="12" customHeight="1">
      <c r="A10" s="81"/>
      <c r="B10" s="82"/>
      <c r="C10" s="82"/>
      <c r="D10" s="82"/>
      <c r="E10" s="14"/>
      <c r="F10" s="14"/>
      <c r="G10" s="14"/>
      <c r="H10" s="14"/>
      <c r="I10" s="14"/>
      <c r="J10" s="14"/>
      <c r="K10" s="14"/>
      <c r="L10" s="15"/>
      <c r="M10" s="15"/>
      <c r="N10" s="16"/>
      <c r="O10" s="4"/>
      <c r="P10" s="14"/>
      <c r="Q10" s="17"/>
      <c r="R10" s="18"/>
      <c r="S10" s="18"/>
      <c r="T10" s="18"/>
      <c r="U10" s="13"/>
      <c r="V10" s="13"/>
    </row>
    <row r="11" spans="1:228" ht="38.25">
      <c r="A11" s="68" t="s">
        <v>1</v>
      </c>
      <c r="B11" s="69"/>
      <c r="C11" s="70"/>
      <c r="D11" s="19" t="s">
        <v>11</v>
      </c>
      <c r="E11" s="20" t="s">
        <v>9</v>
      </c>
      <c r="F11" s="20" t="s">
        <v>12</v>
      </c>
      <c r="G11" s="21" t="s">
        <v>6</v>
      </c>
      <c r="H11" s="21" t="s">
        <v>4</v>
      </c>
      <c r="I11" s="21" t="s">
        <v>7</v>
      </c>
      <c r="J11" s="21" t="s">
        <v>8</v>
      </c>
      <c r="K11" s="22" t="s">
        <v>13</v>
      </c>
      <c r="L11" s="23" t="s">
        <v>14</v>
      </c>
      <c r="M11" s="23" t="s">
        <v>2</v>
      </c>
      <c r="N11" s="19" t="s">
        <v>15</v>
      </c>
      <c r="O11" s="19" t="s">
        <v>16</v>
      </c>
      <c r="P11" s="19" t="s">
        <v>17</v>
      </c>
      <c r="Q11" s="19" t="s">
        <v>18</v>
      </c>
      <c r="R11" s="19" t="s">
        <v>19</v>
      </c>
      <c r="S11" s="65" t="s">
        <v>3</v>
      </c>
      <c r="T11" s="66"/>
      <c r="U11" s="67"/>
    </row>
    <row r="12" spans="1:228" ht="12" customHeight="1">
      <c r="A12" s="71">
        <v>1</v>
      </c>
      <c r="B12" s="71" t="s">
        <v>5</v>
      </c>
      <c r="C12" s="74">
        <v>125</v>
      </c>
      <c r="D12" s="74">
        <v>125</v>
      </c>
      <c r="E12" s="77" t="s">
        <v>29</v>
      </c>
      <c r="F12" s="24" t="s">
        <v>20</v>
      </c>
      <c r="G12" s="25">
        <v>2</v>
      </c>
      <c r="H12" s="26">
        <v>4</v>
      </c>
      <c r="I12" s="26">
        <v>4</v>
      </c>
      <c r="J12" s="26">
        <v>2</v>
      </c>
      <c r="K12" s="27">
        <f>SUM(G12:J12)</f>
        <v>12</v>
      </c>
      <c r="L12" s="27">
        <v>1</v>
      </c>
      <c r="M12" s="45">
        <v>48</v>
      </c>
      <c r="N12" s="45">
        <v>6000</v>
      </c>
      <c r="O12" s="42">
        <v>8.67</v>
      </c>
      <c r="P12" s="42">
        <v>7.3</v>
      </c>
      <c r="Q12" s="48">
        <f>O12*D12</f>
        <v>1083.75</v>
      </c>
      <c r="R12" s="48">
        <f>P12*D12</f>
        <v>912.5</v>
      </c>
      <c r="S12" s="51">
        <v>22</v>
      </c>
      <c r="T12" s="39">
        <v>13</v>
      </c>
      <c r="U12" s="39">
        <v>8</v>
      </c>
      <c r="V12" s="13">
        <f>S12*2.54*T12*2.54*U12*2.54*D12/1000000</f>
        <v>4.6867003040000004</v>
      </c>
    </row>
    <row r="13" spans="1:228" ht="12" customHeight="1">
      <c r="A13" s="72"/>
      <c r="B13" s="72"/>
      <c r="C13" s="75"/>
      <c r="D13" s="75"/>
      <c r="E13" s="78"/>
      <c r="F13" s="24" t="s">
        <v>21</v>
      </c>
      <c r="G13" s="25">
        <v>2</v>
      </c>
      <c r="H13" s="26">
        <v>4</v>
      </c>
      <c r="I13" s="26">
        <v>4</v>
      </c>
      <c r="J13" s="26">
        <v>2</v>
      </c>
      <c r="K13" s="27">
        <f>SUM(G13:J13)</f>
        <v>12</v>
      </c>
      <c r="L13" s="27">
        <v>1</v>
      </c>
      <c r="M13" s="46"/>
      <c r="N13" s="46"/>
      <c r="O13" s="43"/>
      <c r="P13" s="43"/>
      <c r="Q13" s="49"/>
      <c r="R13" s="49"/>
      <c r="S13" s="52"/>
      <c r="T13" s="40"/>
      <c r="U13" s="40"/>
      <c r="V13" s="13"/>
    </row>
    <row r="14" spans="1:228" ht="12" customHeight="1">
      <c r="A14" s="72"/>
      <c r="B14" s="72"/>
      <c r="C14" s="75"/>
      <c r="D14" s="75"/>
      <c r="E14" s="78"/>
      <c r="F14" s="28" t="s">
        <v>22</v>
      </c>
      <c r="G14" s="25">
        <v>2</v>
      </c>
      <c r="H14" s="26">
        <v>4</v>
      </c>
      <c r="I14" s="26">
        <v>4</v>
      </c>
      <c r="J14" s="26">
        <v>2</v>
      </c>
      <c r="K14" s="27">
        <f>SUM(G14:J14)</f>
        <v>12</v>
      </c>
      <c r="L14" s="27">
        <v>1</v>
      </c>
      <c r="M14" s="46"/>
      <c r="N14" s="46"/>
      <c r="O14" s="43"/>
      <c r="P14" s="43"/>
      <c r="Q14" s="49"/>
      <c r="R14" s="49"/>
      <c r="S14" s="52"/>
      <c r="T14" s="40"/>
      <c r="U14" s="40"/>
      <c r="V14" s="13"/>
    </row>
    <row r="15" spans="1:228" ht="12" customHeight="1">
      <c r="A15" s="72"/>
      <c r="B15" s="72"/>
      <c r="C15" s="76"/>
      <c r="D15" s="76"/>
      <c r="E15" s="78"/>
      <c r="F15" s="24" t="s">
        <v>20</v>
      </c>
      <c r="G15" s="25">
        <v>2</v>
      </c>
      <c r="H15" s="26">
        <v>4</v>
      </c>
      <c r="I15" s="26">
        <v>4</v>
      </c>
      <c r="J15" s="26">
        <v>2</v>
      </c>
      <c r="K15" s="27">
        <f>SUM(G15:J15)</f>
        <v>12</v>
      </c>
      <c r="L15" s="27">
        <v>1</v>
      </c>
      <c r="M15" s="46"/>
      <c r="N15" s="47"/>
      <c r="O15" s="43"/>
      <c r="P15" s="43"/>
      <c r="Q15" s="49"/>
      <c r="R15" s="49"/>
      <c r="S15" s="53"/>
      <c r="T15" s="41"/>
      <c r="U15" s="41"/>
      <c r="V15" s="13"/>
    </row>
    <row r="16" spans="1:228" ht="12" customHeight="1">
      <c r="A16" s="54">
        <f>D12</f>
        <v>125</v>
      </c>
      <c r="B16" s="55"/>
      <c r="C16" s="55"/>
      <c r="D16" s="55"/>
      <c r="E16" s="56"/>
      <c r="F16" s="29"/>
      <c r="G16" s="30"/>
      <c r="H16" s="30"/>
      <c r="I16" s="30"/>
      <c r="J16" s="30"/>
      <c r="K16" s="31"/>
      <c r="L16" s="31"/>
      <c r="M16" s="31"/>
      <c r="N16" s="31">
        <f>SUM(N12:N15)</f>
        <v>6000</v>
      </c>
      <c r="O16" s="31"/>
      <c r="P16" s="31"/>
      <c r="Q16" s="32">
        <f>SUM(Q12:Q15)</f>
        <v>1083.75</v>
      </c>
      <c r="R16" s="32">
        <f>SUM(R12:R15)</f>
        <v>912.5</v>
      </c>
      <c r="S16" s="57">
        <f>V12</f>
        <v>4.6867003040000004</v>
      </c>
      <c r="T16" s="58"/>
      <c r="U16" s="59"/>
      <c r="V16" s="13"/>
    </row>
    <row r="17" spans="1:22" ht="12" customHeight="1">
      <c r="A17" s="5"/>
      <c r="B17" s="33"/>
      <c r="C17" s="33"/>
      <c r="D17" s="33"/>
      <c r="E17" s="33"/>
      <c r="F17" s="6"/>
      <c r="G17" s="7"/>
      <c r="H17" s="7"/>
      <c r="I17" s="7"/>
      <c r="J17" s="7"/>
      <c r="K17" s="8"/>
      <c r="L17" s="8"/>
      <c r="M17" s="8"/>
      <c r="N17" s="8"/>
      <c r="O17" s="8"/>
      <c r="P17" s="8"/>
      <c r="Q17" s="8"/>
      <c r="R17" s="11"/>
      <c r="S17" s="12"/>
      <c r="T17" s="12"/>
      <c r="U17" s="12"/>
      <c r="V17" s="13"/>
    </row>
    <row r="18" spans="1:22" ht="12" customHeight="1">
      <c r="A18" s="81"/>
      <c r="B18" s="82"/>
      <c r="C18" s="82"/>
      <c r="D18" s="82"/>
      <c r="E18" s="14"/>
      <c r="F18" s="14"/>
      <c r="G18" s="14"/>
      <c r="H18" s="14"/>
      <c r="I18" s="14"/>
      <c r="J18" s="14"/>
      <c r="K18" s="14"/>
      <c r="L18" s="15"/>
      <c r="M18" s="15"/>
      <c r="N18" s="16"/>
      <c r="O18" s="4"/>
      <c r="P18" s="14"/>
      <c r="Q18" s="17"/>
      <c r="R18" s="18"/>
      <c r="S18" s="18"/>
      <c r="T18" s="18"/>
      <c r="U18" s="13"/>
      <c r="V18" s="13"/>
    </row>
    <row r="19" spans="1:22" ht="38.25">
      <c r="A19" s="68" t="s">
        <v>1</v>
      </c>
      <c r="B19" s="69"/>
      <c r="C19" s="70"/>
      <c r="D19" s="19" t="s">
        <v>11</v>
      </c>
      <c r="E19" s="20" t="s">
        <v>9</v>
      </c>
      <c r="F19" s="20" t="s">
        <v>12</v>
      </c>
      <c r="G19" s="21" t="s">
        <v>6</v>
      </c>
      <c r="H19" s="21" t="s">
        <v>4</v>
      </c>
      <c r="I19" s="21" t="s">
        <v>7</v>
      </c>
      <c r="J19" s="21" t="s">
        <v>8</v>
      </c>
      <c r="K19" s="22" t="s">
        <v>13</v>
      </c>
      <c r="L19" s="23" t="s">
        <v>14</v>
      </c>
      <c r="M19" s="23" t="s">
        <v>2</v>
      </c>
      <c r="N19" s="19" t="s">
        <v>15</v>
      </c>
      <c r="O19" s="19" t="s">
        <v>16</v>
      </c>
      <c r="P19" s="19" t="s">
        <v>17</v>
      </c>
      <c r="Q19" s="19" t="s">
        <v>18</v>
      </c>
      <c r="R19" s="19" t="s">
        <v>19</v>
      </c>
      <c r="S19" s="65" t="s">
        <v>3</v>
      </c>
      <c r="T19" s="66"/>
      <c r="U19" s="67"/>
    </row>
    <row r="20" spans="1:22" ht="12" customHeight="1">
      <c r="A20" s="71">
        <v>1</v>
      </c>
      <c r="B20" s="71" t="s">
        <v>5</v>
      </c>
      <c r="C20" s="74">
        <v>200</v>
      </c>
      <c r="D20" s="74">
        <v>200</v>
      </c>
      <c r="E20" s="77" t="s">
        <v>30</v>
      </c>
      <c r="F20" s="24" t="s">
        <v>20</v>
      </c>
      <c r="G20" s="25">
        <v>1</v>
      </c>
      <c r="H20" s="26">
        <v>2</v>
      </c>
      <c r="I20" s="26">
        <v>2</v>
      </c>
      <c r="J20" s="26">
        <v>1</v>
      </c>
      <c r="K20" s="27">
        <f t="shared" ref="K20:K25" si="0">SUM(G20:J20)</f>
        <v>6</v>
      </c>
      <c r="L20" s="27">
        <v>2</v>
      </c>
      <c r="M20" s="45">
        <v>48</v>
      </c>
      <c r="N20" s="45">
        <v>9600</v>
      </c>
      <c r="O20" s="42">
        <v>8.67</v>
      </c>
      <c r="P20" s="42">
        <v>7.3</v>
      </c>
      <c r="Q20" s="48">
        <f>O20*D20</f>
        <v>1734</v>
      </c>
      <c r="R20" s="48">
        <f>P20*D20</f>
        <v>1460</v>
      </c>
      <c r="S20" s="51">
        <v>22</v>
      </c>
      <c r="T20" s="39">
        <v>13</v>
      </c>
      <c r="U20" s="39">
        <v>8</v>
      </c>
      <c r="V20" s="13">
        <f>S20*2.54*T20*2.54*U20*2.54*D20/1000000</f>
        <v>7.4987204864000017</v>
      </c>
    </row>
    <row r="21" spans="1:22" ht="12" customHeight="1">
      <c r="A21" s="72"/>
      <c r="B21" s="72"/>
      <c r="C21" s="75"/>
      <c r="D21" s="75"/>
      <c r="E21" s="78"/>
      <c r="F21" s="24" t="s">
        <v>22</v>
      </c>
      <c r="G21" s="25">
        <v>1</v>
      </c>
      <c r="H21" s="26">
        <v>2</v>
      </c>
      <c r="I21" s="26">
        <v>2</v>
      </c>
      <c r="J21" s="26">
        <v>1</v>
      </c>
      <c r="K21" s="27">
        <f t="shared" si="0"/>
        <v>6</v>
      </c>
      <c r="L21" s="27">
        <v>2</v>
      </c>
      <c r="M21" s="46"/>
      <c r="N21" s="46"/>
      <c r="O21" s="43"/>
      <c r="P21" s="43"/>
      <c r="Q21" s="49"/>
      <c r="R21" s="49"/>
      <c r="S21" s="52"/>
      <c r="T21" s="40"/>
      <c r="U21" s="40"/>
      <c r="V21" s="13"/>
    </row>
    <row r="22" spans="1:22" ht="12" customHeight="1">
      <c r="A22" s="72"/>
      <c r="B22" s="72"/>
      <c r="C22" s="75"/>
      <c r="D22" s="75"/>
      <c r="E22" s="78"/>
      <c r="F22" s="28" t="s">
        <v>31</v>
      </c>
      <c r="G22" s="25">
        <v>1</v>
      </c>
      <c r="H22" s="26">
        <v>2</v>
      </c>
      <c r="I22" s="26">
        <v>2</v>
      </c>
      <c r="J22" s="26">
        <v>1</v>
      </c>
      <c r="K22" s="27">
        <f t="shared" si="0"/>
        <v>6</v>
      </c>
      <c r="L22" s="27">
        <v>1</v>
      </c>
      <c r="M22" s="46"/>
      <c r="N22" s="46"/>
      <c r="O22" s="43"/>
      <c r="P22" s="43"/>
      <c r="Q22" s="49"/>
      <c r="R22" s="49"/>
      <c r="S22" s="52"/>
      <c r="T22" s="40"/>
      <c r="U22" s="40"/>
      <c r="V22" s="13"/>
    </row>
    <row r="23" spans="1:22" ht="12" customHeight="1">
      <c r="A23" s="72"/>
      <c r="B23" s="72"/>
      <c r="C23" s="75"/>
      <c r="D23" s="75"/>
      <c r="E23" s="78"/>
      <c r="F23" s="28" t="s">
        <v>32</v>
      </c>
      <c r="G23" s="25">
        <v>1</v>
      </c>
      <c r="H23" s="26">
        <v>2</v>
      </c>
      <c r="I23" s="26">
        <v>2</v>
      </c>
      <c r="J23" s="26">
        <v>1</v>
      </c>
      <c r="K23" s="27">
        <f t="shared" si="0"/>
        <v>6</v>
      </c>
      <c r="L23" s="27">
        <v>1</v>
      </c>
      <c r="M23" s="46"/>
      <c r="N23" s="46"/>
      <c r="O23" s="43"/>
      <c r="P23" s="43"/>
      <c r="Q23" s="49"/>
      <c r="R23" s="49"/>
      <c r="S23" s="52"/>
      <c r="T23" s="40"/>
      <c r="U23" s="40"/>
      <c r="V23" s="13"/>
    </row>
    <row r="24" spans="1:22" ht="12" customHeight="1">
      <c r="A24" s="72"/>
      <c r="B24" s="72"/>
      <c r="C24" s="75"/>
      <c r="D24" s="75"/>
      <c r="E24" s="78"/>
      <c r="F24" s="28" t="s">
        <v>23</v>
      </c>
      <c r="G24" s="25">
        <v>1</v>
      </c>
      <c r="H24" s="26">
        <v>2</v>
      </c>
      <c r="I24" s="26">
        <v>2</v>
      </c>
      <c r="J24" s="26">
        <v>1</v>
      </c>
      <c r="K24" s="27">
        <f t="shared" si="0"/>
        <v>6</v>
      </c>
      <c r="L24" s="27">
        <v>1</v>
      </c>
      <c r="M24" s="46"/>
      <c r="N24" s="46"/>
      <c r="O24" s="43"/>
      <c r="P24" s="43"/>
      <c r="Q24" s="49"/>
      <c r="R24" s="49"/>
      <c r="S24" s="52"/>
      <c r="T24" s="40"/>
      <c r="U24" s="40"/>
      <c r="V24" s="13"/>
    </row>
    <row r="25" spans="1:22" ht="12" customHeight="1">
      <c r="A25" s="73"/>
      <c r="B25" s="73"/>
      <c r="C25" s="76"/>
      <c r="D25" s="76"/>
      <c r="E25" s="78"/>
      <c r="F25" s="24" t="s">
        <v>21</v>
      </c>
      <c r="G25" s="25">
        <v>1</v>
      </c>
      <c r="H25" s="26">
        <v>2</v>
      </c>
      <c r="I25" s="26">
        <v>2</v>
      </c>
      <c r="J25" s="26">
        <v>1</v>
      </c>
      <c r="K25" s="27">
        <f t="shared" si="0"/>
        <v>6</v>
      </c>
      <c r="L25" s="27">
        <v>1</v>
      </c>
      <c r="M25" s="47"/>
      <c r="N25" s="47"/>
      <c r="O25" s="44"/>
      <c r="P25" s="44"/>
      <c r="Q25" s="50"/>
      <c r="R25" s="50"/>
      <c r="S25" s="53"/>
      <c r="T25" s="41"/>
      <c r="U25" s="41"/>
      <c r="V25" s="13"/>
    </row>
    <row r="26" spans="1:22" ht="12" customHeight="1">
      <c r="A26" s="54">
        <f>D20</f>
        <v>200</v>
      </c>
      <c r="B26" s="55"/>
      <c r="C26" s="55"/>
      <c r="D26" s="55"/>
      <c r="E26" s="56"/>
      <c r="F26" s="29"/>
      <c r="G26" s="30"/>
      <c r="H26" s="30"/>
      <c r="I26" s="30"/>
      <c r="J26" s="30"/>
      <c r="K26" s="31"/>
      <c r="L26" s="31"/>
      <c r="M26" s="31"/>
      <c r="N26" s="31">
        <f>SUM(N20:N25)</f>
        <v>9600</v>
      </c>
      <c r="O26" s="31"/>
      <c r="P26" s="31"/>
      <c r="Q26" s="32">
        <f>SUM(Q20:Q25)</f>
        <v>1734</v>
      </c>
      <c r="R26" s="32">
        <f>SUM(R20:R25)</f>
        <v>1460</v>
      </c>
      <c r="S26" s="57">
        <f>V20</f>
        <v>7.4987204864000017</v>
      </c>
      <c r="T26" s="58"/>
      <c r="U26" s="59"/>
      <c r="V26" s="13"/>
    </row>
    <row r="27" spans="1:22" ht="12" customHeight="1">
      <c r="A27" s="5"/>
      <c r="B27" s="33"/>
      <c r="C27" s="33"/>
      <c r="D27" s="33"/>
      <c r="E27" s="33"/>
      <c r="F27" s="6"/>
      <c r="G27" s="7"/>
      <c r="H27" s="7"/>
      <c r="I27" s="7"/>
      <c r="J27" s="7"/>
      <c r="K27" s="8"/>
      <c r="L27" s="8"/>
      <c r="M27" s="8"/>
      <c r="N27" s="8"/>
      <c r="O27" s="8"/>
      <c r="P27" s="8"/>
      <c r="Q27" s="11"/>
      <c r="R27" s="11"/>
      <c r="S27" s="12"/>
      <c r="T27" s="12"/>
      <c r="U27" s="12"/>
      <c r="V27" s="13"/>
    </row>
    <row r="28" spans="1:22" ht="12" customHeight="1">
      <c r="A28" s="1"/>
      <c r="B28" s="14"/>
      <c r="C28" s="14"/>
      <c r="D28" s="14"/>
      <c r="E28" s="33"/>
      <c r="F28" s="6"/>
      <c r="G28" s="7"/>
      <c r="H28" s="7"/>
      <c r="I28" s="7"/>
      <c r="J28" s="7"/>
      <c r="K28" s="8"/>
      <c r="L28" s="8"/>
      <c r="M28" s="8"/>
      <c r="N28" s="8"/>
      <c r="O28" s="8"/>
      <c r="P28" s="8"/>
      <c r="Q28" s="11"/>
      <c r="R28" s="11"/>
      <c r="S28" s="12"/>
      <c r="T28" s="12"/>
      <c r="U28" s="12"/>
      <c r="V28" s="13"/>
    </row>
    <row r="29" spans="1:22" ht="38.25">
      <c r="A29" s="68" t="s">
        <v>1</v>
      </c>
      <c r="B29" s="69"/>
      <c r="C29" s="70"/>
      <c r="D29" s="19" t="s">
        <v>11</v>
      </c>
      <c r="E29" s="20" t="s">
        <v>9</v>
      </c>
      <c r="F29" s="20" t="s">
        <v>12</v>
      </c>
      <c r="G29" s="21" t="s">
        <v>6</v>
      </c>
      <c r="H29" s="21" t="s">
        <v>4</v>
      </c>
      <c r="I29" s="21" t="s">
        <v>7</v>
      </c>
      <c r="J29" s="21" t="s">
        <v>8</v>
      </c>
      <c r="K29" s="22" t="s">
        <v>13</v>
      </c>
      <c r="L29" s="23" t="s">
        <v>14</v>
      </c>
      <c r="M29" s="23" t="s">
        <v>2</v>
      </c>
      <c r="N29" s="19" t="s">
        <v>15</v>
      </c>
      <c r="O29" s="19" t="s">
        <v>16</v>
      </c>
      <c r="P29" s="19" t="s">
        <v>17</v>
      </c>
      <c r="Q29" s="19" t="s">
        <v>18</v>
      </c>
      <c r="R29" s="19" t="s">
        <v>19</v>
      </c>
      <c r="S29" s="65" t="s">
        <v>3</v>
      </c>
      <c r="T29" s="66"/>
      <c r="U29" s="67"/>
    </row>
    <row r="30" spans="1:22" ht="12" customHeight="1">
      <c r="A30" s="71">
        <v>1</v>
      </c>
      <c r="B30" s="71" t="s">
        <v>5</v>
      </c>
      <c r="C30" s="74">
        <f>D30</f>
        <v>125</v>
      </c>
      <c r="D30" s="74">
        <v>125</v>
      </c>
      <c r="E30" s="77" t="s">
        <v>27</v>
      </c>
      <c r="F30" s="24" t="s">
        <v>20</v>
      </c>
      <c r="G30" s="25">
        <v>2</v>
      </c>
      <c r="H30" s="26">
        <v>4</v>
      </c>
      <c r="I30" s="26">
        <v>4</v>
      </c>
      <c r="J30" s="26">
        <v>2</v>
      </c>
      <c r="K30" s="27">
        <f>SUM(G30:J30)</f>
        <v>12</v>
      </c>
      <c r="L30" s="27">
        <v>1</v>
      </c>
      <c r="M30" s="45">
        <v>48</v>
      </c>
      <c r="N30" s="45">
        <v>6000</v>
      </c>
      <c r="O30" s="79">
        <v>8.67</v>
      </c>
      <c r="P30" s="79">
        <v>7.3</v>
      </c>
      <c r="Q30" s="48">
        <f>O30*D30</f>
        <v>1083.75</v>
      </c>
      <c r="R30" s="48">
        <f>P30*D30</f>
        <v>912.5</v>
      </c>
      <c r="S30" s="51">
        <v>22</v>
      </c>
      <c r="T30" s="39">
        <v>13</v>
      </c>
      <c r="U30" s="39">
        <v>8</v>
      </c>
      <c r="V30" s="13">
        <f>S30*2.54*T30*2.54*U30*2.54*D30/1000000</f>
        <v>4.6867003040000004</v>
      </c>
    </row>
    <row r="31" spans="1:22" ht="12" customHeight="1">
      <c r="A31" s="72"/>
      <c r="B31" s="72"/>
      <c r="C31" s="75"/>
      <c r="D31" s="75"/>
      <c r="E31" s="78"/>
      <c r="F31" s="24" t="s">
        <v>20</v>
      </c>
      <c r="G31" s="25">
        <v>2</v>
      </c>
      <c r="H31" s="26">
        <v>4</v>
      </c>
      <c r="I31" s="26">
        <v>4</v>
      </c>
      <c r="J31" s="26">
        <v>2</v>
      </c>
      <c r="K31" s="27">
        <f>SUM(G31:J31)</f>
        <v>12</v>
      </c>
      <c r="L31" s="27">
        <v>1</v>
      </c>
      <c r="M31" s="46"/>
      <c r="N31" s="46"/>
      <c r="O31" s="80"/>
      <c r="P31" s="80"/>
      <c r="Q31" s="49"/>
      <c r="R31" s="49"/>
      <c r="S31" s="52"/>
      <c r="T31" s="40"/>
      <c r="U31" s="40"/>
      <c r="V31" s="13"/>
    </row>
    <row r="32" spans="1:22" ht="12" customHeight="1">
      <c r="A32" s="72"/>
      <c r="B32" s="72"/>
      <c r="C32" s="75"/>
      <c r="D32" s="75"/>
      <c r="E32" s="78"/>
      <c r="F32" s="24" t="s">
        <v>21</v>
      </c>
      <c r="G32" s="25">
        <v>2</v>
      </c>
      <c r="H32" s="26">
        <v>4</v>
      </c>
      <c r="I32" s="26">
        <v>4</v>
      </c>
      <c r="J32" s="26">
        <v>2</v>
      </c>
      <c r="K32" s="27">
        <f>SUM(G32:J32)</f>
        <v>12</v>
      </c>
      <c r="L32" s="27">
        <v>1</v>
      </c>
      <c r="M32" s="46"/>
      <c r="N32" s="46"/>
      <c r="O32" s="80"/>
      <c r="P32" s="80"/>
      <c r="Q32" s="49"/>
      <c r="R32" s="49"/>
      <c r="S32" s="52"/>
      <c r="T32" s="40"/>
      <c r="U32" s="40"/>
      <c r="V32" s="13"/>
    </row>
    <row r="33" spans="1:22" ht="12" customHeight="1">
      <c r="A33" s="72"/>
      <c r="B33" s="72"/>
      <c r="C33" s="75"/>
      <c r="D33" s="75"/>
      <c r="E33" s="78"/>
      <c r="F33" s="28" t="s">
        <v>22</v>
      </c>
      <c r="G33" s="25">
        <v>2</v>
      </c>
      <c r="H33" s="26">
        <v>4</v>
      </c>
      <c r="I33" s="26">
        <v>4</v>
      </c>
      <c r="J33" s="26">
        <v>2</v>
      </c>
      <c r="K33" s="27">
        <f>SUM(G33:J33)</f>
        <v>12</v>
      </c>
      <c r="L33" s="27">
        <v>1</v>
      </c>
      <c r="M33" s="46"/>
      <c r="N33" s="46"/>
      <c r="O33" s="80"/>
      <c r="P33" s="80"/>
      <c r="Q33" s="49"/>
      <c r="R33" s="49"/>
      <c r="S33" s="53"/>
      <c r="T33" s="41"/>
      <c r="U33" s="41"/>
      <c r="V33" s="13"/>
    </row>
    <row r="34" spans="1:22" ht="12" customHeight="1">
      <c r="A34" s="54">
        <f>D30</f>
        <v>125</v>
      </c>
      <c r="B34" s="55"/>
      <c r="C34" s="55"/>
      <c r="D34" s="55"/>
      <c r="E34" s="56"/>
      <c r="F34" s="29"/>
      <c r="G34" s="30"/>
      <c r="H34" s="30"/>
      <c r="I34" s="30"/>
      <c r="J34" s="30"/>
      <c r="K34" s="31"/>
      <c r="L34" s="31"/>
      <c r="M34" s="31"/>
      <c r="N34" s="31">
        <f>SUM(N30:N33)</f>
        <v>6000</v>
      </c>
      <c r="O34" s="31"/>
      <c r="P34" s="31"/>
      <c r="Q34" s="32">
        <f>SUM(Q30:Q33)</f>
        <v>1083.75</v>
      </c>
      <c r="R34" s="32">
        <f>SUM(R30:R33)</f>
        <v>912.5</v>
      </c>
      <c r="S34" s="57">
        <f>V30</f>
        <v>4.6867003040000004</v>
      </c>
      <c r="T34" s="58"/>
      <c r="U34" s="59"/>
      <c r="V34" s="13"/>
    </row>
    <row r="35" spans="1:22" ht="12" customHeight="1">
      <c r="A35" s="5"/>
      <c r="B35" s="5"/>
      <c r="C35" s="5"/>
      <c r="D35" s="5"/>
      <c r="E35" s="5"/>
      <c r="F35" s="6"/>
      <c r="G35" s="7"/>
      <c r="H35" s="7"/>
      <c r="I35" s="7"/>
      <c r="J35" s="7"/>
      <c r="K35" s="8"/>
      <c r="L35" s="8"/>
      <c r="M35" s="8"/>
      <c r="N35" s="16"/>
      <c r="O35" s="4"/>
      <c r="P35" s="11"/>
      <c r="Q35" s="8"/>
      <c r="R35" s="12"/>
      <c r="S35" s="12"/>
      <c r="T35" s="12"/>
      <c r="U35" s="13"/>
      <c r="V35" s="13"/>
    </row>
    <row r="36" spans="1:22" ht="12" customHeight="1">
      <c r="A36" s="1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5"/>
      <c r="M36" s="15"/>
      <c r="N36" s="16"/>
      <c r="O36" s="4"/>
      <c r="P36" s="14"/>
      <c r="Q36" s="17"/>
      <c r="R36" s="18"/>
      <c r="S36" s="18"/>
      <c r="T36" s="18"/>
      <c r="U36" s="13"/>
    </row>
    <row r="37" spans="1:22" ht="38.25">
      <c r="A37" s="68" t="s">
        <v>1</v>
      </c>
      <c r="B37" s="69"/>
      <c r="C37" s="70"/>
      <c r="D37" s="19" t="s">
        <v>11</v>
      </c>
      <c r="E37" s="20" t="s">
        <v>9</v>
      </c>
      <c r="F37" s="20" t="s">
        <v>12</v>
      </c>
      <c r="G37" s="21" t="s">
        <v>6</v>
      </c>
      <c r="H37" s="21" t="s">
        <v>4</v>
      </c>
      <c r="I37" s="21" t="s">
        <v>7</v>
      </c>
      <c r="J37" s="21" t="s">
        <v>8</v>
      </c>
      <c r="K37" s="22" t="s">
        <v>13</v>
      </c>
      <c r="L37" s="23" t="s">
        <v>14</v>
      </c>
      <c r="M37" s="23" t="s">
        <v>2</v>
      </c>
      <c r="N37" s="19" t="s">
        <v>15</v>
      </c>
      <c r="O37" s="19" t="s">
        <v>16</v>
      </c>
      <c r="P37" s="19" t="s">
        <v>17</v>
      </c>
      <c r="Q37" s="19" t="s">
        <v>18</v>
      </c>
      <c r="R37" s="19" t="s">
        <v>19</v>
      </c>
      <c r="S37" s="65" t="s">
        <v>3</v>
      </c>
      <c r="T37" s="66"/>
      <c r="U37" s="67"/>
    </row>
    <row r="38" spans="1:22" ht="12" customHeight="1">
      <c r="A38" s="71">
        <v>1</v>
      </c>
      <c r="B38" s="71" t="s">
        <v>5</v>
      </c>
      <c r="C38" s="74">
        <v>125</v>
      </c>
      <c r="D38" s="74">
        <v>125</v>
      </c>
      <c r="E38" s="77" t="s">
        <v>33</v>
      </c>
      <c r="F38" s="24" t="s">
        <v>20</v>
      </c>
      <c r="G38" s="25">
        <v>2</v>
      </c>
      <c r="H38" s="26">
        <v>4</v>
      </c>
      <c r="I38" s="26">
        <v>4</v>
      </c>
      <c r="J38" s="26">
        <v>2</v>
      </c>
      <c r="K38" s="27">
        <f>SUM(G38:J38)</f>
        <v>12</v>
      </c>
      <c r="L38" s="27">
        <v>1</v>
      </c>
      <c r="M38" s="45">
        <v>48</v>
      </c>
      <c r="N38" s="45">
        <v>6000</v>
      </c>
      <c r="O38" s="42">
        <v>8.67</v>
      </c>
      <c r="P38" s="42">
        <v>7.3</v>
      </c>
      <c r="Q38" s="48">
        <f>O38*D38</f>
        <v>1083.75</v>
      </c>
      <c r="R38" s="48">
        <f>P38*D38</f>
        <v>912.5</v>
      </c>
      <c r="S38" s="51">
        <v>22</v>
      </c>
      <c r="T38" s="39">
        <v>13</v>
      </c>
      <c r="U38" s="39">
        <v>8</v>
      </c>
      <c r="V38" s="13">
        <f>S38*2.54*T38*2.54*U38*2.54*D38/1000000</f>
        <v>4.6867003040000004</v>
      </c>
    </row>
    <row r="39" spans="1:22" ht="12" customHeight="1">
      <c r="A39" s="72"/>
      <c r="B39" s="72"/>
      <c r="C39" s="75"/>
      <c r="D39" s="75"/>
      <c r="E39" s="78"/>
      <c r="F39" s="28" t="s">
        <v>22</v>
      </c>
      <c r="G39" s="25">
        <v>2</v>
      </c>
      <c r="H39" s="26">
        <v>4</v>
      </c>
      <c r="I39" s="26">
        <v>4</v>
      </c>
      <c r="J39" s="26">
        <v>2</v>
      </c>
      <c r="K39" s="27">
        <f>SUM(G39:J39)</f>
        <v>12</v>
      </c>
      <c r="L39" s="27">
        <v>1</v>
      </c>
      <c r="M39" s="46"/>
      <c r="N39" s="46"/>
      <c r="O39" s="43"/>
      <c r="P39" s="43"/>
      <c r="Q39" s="49"/>
      <c r="R39" s="49"/>
      <c r="S39" s="52"/>
      <c r="T39" s="40"/>
      <c r="U39" s="40"/>
      <c r="V39" s="13"/>
    </row>
    <row r="40" spans="1:22" ht="12" customHeight="1">
      <c r="A40" s="72"/>
      <c r="B40" s="72"/>
      <c r="C40" s="75"/>
      <c r="D40" s="75"/>
      <c r="E40" s="78"/>
      <c r="F40" s="24" t="s">
        <v>23</v>
      </c>
      <c r="G40" s="25">
        <v>2</v>
      </c>
      <c r="H40" s="26">
        <v>4</v>
      </c>
      <c r="I40" s="26">
        <v>4</v>
      </c>
      <c r="J40" s="26">
        <v>2</v>
      </c>
      <c r="K40" s="27">
        <f>SUM(G40:J40)</f>
        <v>12</v>
      </c>
      <c r="L40" s="27">
        <v>1</v>
      </c>
      <c r="M40" s="46"/>
      <c r="N40" s="46"/>
      <c r="O40" s="43"/>
      <c r="P40" s="43"/>
      <c r="Q40" s="49"/>
      <c r="R40" s="49"/>
      <c r="S40" s="52"/>
      <c r="T40" s="40"/>
      <c r="U40" s="40"/>
      <c r="V40" s="13"/>
    </row>
    <row r="41" spans="1:22" ht="12" customHeight="1">
      <c r="A41" s="73"/>
      <c r="B41" s="73"/>
      <c r="C41" s="76"/>
      <c r="D41" s="76"/>
      <c r="E41" s="78"/>
      <c r="F41" s="24" t="s">
        <v>21</v>
      </c>
      <c r="G41" s="25">
        <v>2</v>
      </c>
      <c r="H41" s="26">
        <v>4</v>
      </c>
      <c r="I41" s="26">
        <v>4</v>
      </c>
      <c r="J41" s="26">
        <v>2</v>
      </c>
      <c r="K41" s="27">
        <f>SUM(G41:J41)</f>
        <v>12</v>
      </c>
      <c r="L41" s="27">
        <v>1</v>
      </c>
      <c r="M41" s="47"/>
      <c r="N41" s="47"/>
      <c r="O41" s="44"/>
      <c r="P41" s="44"/>
      <c r="Q41" s="50"/>
      <c r="R41" s="50"/>
      <c r="S41" s="53"/>
      <c r="T41" s="41"/>
      <c r="U41" s="41"/>
      <c r="V41" s="13"/>
    </row>
    <row r="42" spans="1:22" ht="12" customHeight="1">
      <c r="A42" s="54">
        <f>D38</f>
        <v>125</v>
      </c>
      <c r="B42" s="55"/>
      <c r="C42" s="55"/>
      <c r="D42" s="55"/>
      <c r="E42" s="56"/>
      <c r="F42" s="29"/>
      <c r="G42" s="30"/>
      <c r="H42" s="30"/>
      <c r="I42" s="30"/>
      <c r="J42" s="30"/>
      <c r="K42" s="31"/>
      <c r="L42" s="31"/>
      <c r="M42" s="31"/>
      <c r="N42" s="31">
        <f>SUM(N38:N41)</f>
        <v>6000</v>
      </c>
      <c r="O42" s="31"/>
      <c r="P42" s="31"/>
      <c r="Q42" s="32">
        <f>SUM(Q38:Q41)</f>
        <v>1083.75</v>
      </c>
      <c r="R42" s="32">
        <f>SUM(R38:R41)</f>
        <v>912.5</v>
      </c>
      <c r="S42" s="57">
        <f>V38</f>
        <v>4.6867003040000004</v>
      </c>
      <c r="T42" s="58"/>
      <c r="U42" s="59"/>
      <c r="V42" s="13"/>
    </row>
    <row r="43" spans="1:22" ht="12" customHeight="1">
      <c r="A43" s="5"/>
      <c r="B43" s="5"/>
      <c r="C43" s="5"/>
      <c r="D43" s="5"/>
      <c r="E43" s="5"/>
      <c r="F43" s="6"/>
      <c r="G43" s="7"/>
      <c r="H43" s="7"/>
      <c r="I43" s="7"/>
      <c r="J43" s="7"/>
      <c r="K43" s="8"/>
      <c r="L43" s="8"/>
      <c r="M43" s="8"/>
      <c r="N43" s="16"/>
      <c r="O43" s="4"/>
      <c r="P43" s="11"/>
      <c r="Q43" s="8"/>
      <c r="R43" s="12"/>
      <c r="S43" s="12"/>
      <c r="T43" s="12"/>
      <c r="U43" s="13"/>
      <c r="V43" s="13"/>
    </row>
    <row r="44" spans="1:22" ht="12" customHeight="1">
      <c r="A44" s="1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5"/>
      <c r="M44" s="15"/>
      <c r="N44" s="16"/>
      <c r="O44" s="4"/>
      <c r="P44" s="14"/>
      <c r="Q44" s="17"/>
      <c r="R44" s="18"/>
      <c r="S44" s="18"/>
      <c r="T44" s="18"/>
      <c r="U44" s="13"/>
    </row>
    <row r="45" spans="1:22" ht="38.25">
      <c r="A45" s="68" t="s">
        <v>1</v>
      </c>
      <c r="B45" s="69"/>
      <c r="C45" s="70"/>
      <c r="D45" s="19" t="s">
        <v>11</v>
      </c>
      <c r="E45" s="20" t="s">
        <v>9</v>
      </c>
      <c r="F45" s="20" t="s">
        <v>12</v>
      </c>
      <c r="G45" s="21" t="s">
        <v>6</v>
      </c>
      <c r="H45" s="21" t="s">
        <v>4</v>
      </c>
      <c r="I45" s="21" t="s">
        <v>7</v>
      </c>
      <c r="J45" s="21" t="s">
        <v>8</v>
      </c>
      <c r="K45" s="22" t="s">
        <v>13</v>
      </c>
      <c r="L45" s="23" t="s">
        <v>14</v>
      </c>
      <c r="M45" s="23" t="s">
        <v>2</v>
      </c>
      <c r="N45" s="19" t="s">
        <v>15</v>
      </c>
      <c r="O45" s="19" t="s">
        <v>16</v>
      </c>
      <c r="P45" s="19" t="s">
        <v>17</v>
      </c>
      <c r="Q45" s="19" t="s">
        <v>18</v>
      </c>
      <c r="R45" s="19" t="s">
        <v>19</v>
      </c>
      <c r="S45" s="65" t="s">
        <v>3</v>
      </c>
      <c r="T45" s="66"/>
      <c r="U45" s="67"/>
    </row>
    <row r="46" spans="1:22" ht="12" customHeight="1">
      <c r="A46" s="71">
        <v>1</v>
      </c>
      <c r="B46" s="71" t="s">
        <v>5</v>
      </c>
      <c r="C46" s="74">
        <f>D46</f>
        <v>200</v>
      </c>
      <c r="D46" s="74">
        <f>N46/M46</f>
        <v>200</v>
      </c>
      <c r="E46" s="77" t="s">
        <v>25</v>
      </c>
      <c r="F46" s="24" t="s">
        <v>20</v>
      </c>
      <c r="G46" s="25">
        <v>2</v>
      </c>
      <c r="H46" s="26">
        <v>4</v>
      </c>
      <c r="I46" s="26">
        <v>4</v>
      </c>
      <c r="J46" s="26">
        <v>2</v>
      </c>
      <c r="K46" s="27">
        <f>SUM(G46:J46)</f>
        <v>12</v>
      </c>
      <c r="L46" s="27">
        <v>1</v>
      </c>
      <c r="M46" s="45">
        <v>48</v>
      </c>
      <c r="N46" s="45">
        <v>9600</v>
      </c>
      <c r="O46" s="42">
        <v>8.67</v>
      </c>
      <c r="P46" s="42">
        <v>7.3</v>
      </c>
      <c r="Q46" s="48">
        <f>O46*D46</f>
        <v>1734</v>
      </c>
      <c r="R46" s="48">
        <f>P46*D46</f>
        <v>1460</v>
      </c>
      <c r="S46" s="51">
        <v>22</v>
      </c>
      <c r="T46" s="39">
        <v>13</v>
      </c>
      <c r="U46" s="39">
        <v>8</v>
      </c>
      <c r="V46" s="13">
        <f>S46*2.54*T46*2.54*U46*2.54*D46/1000000</f>
        <v>7.4987204864000017</v>
      </c>
    </row>
    <row r="47" spans="1:22" ht="12" customHeight="1">
      <c r="A47" s="72"/>
      <c r="B47" s="72"/>
      <c r="C47" s="75"/>
      <c r="D47" s="75"/>
      <c r="E47" s="78"/>
      <c r="F47" s="24" t="s">
        <v>21</v>
      </c>
      <c r="G47" s="25">
        <v>2</v>
      </c>
      <c r="H47" s="26">
        <v>4</v>
      </c>
      <c r="I47" s="26">
        <v>4</v>
      </c>
      <c r="J47" s="26">
        <v>2</v>
      </c>
      <c r="K47" s="27">
        <f>SUM(G47:J47)</f>
        <v>12</v>
      </c>
      <c r="L47" s="27">
        <v>1</v>
      </c>
      <c r="M47" s="46"/>
      <c r="N47" s="46"/>
      <c r="O47" s="43"/>
      <c r="P47" s="43"/>
      <c r="Q47" s="49"/>
      <c r="R47" s="49"/>
      <c r="S47" s="52"/>
      <c r="T47" s="40"/>
      <c r="U47" s="40"/>
      <c r="V47" s="13"/>
    </row>
    <row r="48" spans="1:22" ht="12" customHeight="1">
      <c r="A48" s="72"/>
      <c r="B48" s="72"/>
      <c r="C48" s="75"/>
      <c r="D48" s="75"/>
      <c r="E48" s="78"/>
      <c r="F48" s="28" t="s">
        <v>22</v>
      </c>
      <c r="G48" s="25">
        <v>2</v>
      </c>
      <c r="H48" s="26">
        <v>4</v>
      </c>
      <c r="I48" s="26">
        <v>4</v>
      </c>
      <c r="J48" s="26">
        <v>2</v>
      </c>
      <c r="K48" s="27">
        <f>SUM(G48:J48)</f>
        <v>12</v>
      </c>
      <c r="L48" s="27">
        <v>1</v>
      </c>
      <c r="M48" s="46"/>
      <c r="N48" s="46"/>
      <c r="O48" s="43"/>
      <c r="P48" s="43"/>
      <c r="Q48" s="49"/>
      <c r="R48" s="49"/>
      <c r="S48" s="52"/>
      <c r="T48" s="40"/>
      <c r="U48" s="40"/>
      <c r="V48" s="13"/>
    </row>
    <row r="49" spans="1:22" ht="12" customHeight="1">
      <c r="A49" s="73"/>
      <c r="B49" s="73"/>
      <c r="C49" s="76"/>
      <c r="D49" s="76"/>
      <c r="E49" s="78"/>
      <c r="F49" s="24" t="s">
        <v>20</v>
      </c>
      <c r="G49" s="25">
        <v>2</v>
      </c>
      <c r="H49" s="26">
        <v>4</v>
      </c>
      <c r="I49" s="26">
        <v>4</v>
      </c>
      <c r="J49" s="26">
        <v>2</v>
      </c>
      <c r="K49" s="27">
        <f>SUM(G49:J49)</f>
        <v>12</v>
      </c>
      <c r="L49" s="27">
        <v>1</v>
      </c>
      <c r="M49" s="47"/>
      <c r="N49" s="47"/>
      <c r="O49" s="44"/>
      <c r="P49" s="44"/>
      <c r="Q49" s="50"/>
      <c r="R49" s="50"/>
      <c r="S49" s="53"/>
      <c r="T49" s="41"/>
      <c r="U49" s="41"/>
      <c r="V49" s="13"/>
    </row>
    <row r="50" spans="1:22" ht="12" customHeight="1">
      <c r="A50" s="54">
        <f>D46</f>
        <v>200</v>
      </c>
      <c r="B50" s="55"/>
      <c r="C50" s="55"/>
      <c r="D50" s="55"/>
      <c r="E50" s="56"/>
      <c r="F50" s="29"/>
      <c r="G50" s="30"/>
      <c r="H50" s="30"/>
      <c r="I50" s="30"/>
      <c r="J50" s="30"/>
      <c r="K50" s="31"/>
      <c r="L50" s="31"/>
      <c r="M50" s="31"/>
      <c r="N50" s="31">
        <f>SUM(N46:N49)</f>
        <v>9600</v>
      </c>
      <c r="O50" s="31"/>
      <c r="P50" s="31"/>
      <c r="Q50" s="32">
        <f>SUM(Q46:Q49)</f>
        <v>1734</v>
      </c>
      <c r="R50" s="32">
        <f>SUM(R46:R49)</f>
        <v>1460</v>
      </c>
      <c r="S50" s="57">
        <f>V46</f>
        <v>7.4987204864000017</v>
      </c>
      <c r="T50" s="58"/>
      <c r="U50" s="59"/>
      <c r="V50" s="13"/>
    </row>
    <row r="51" spans="1:22" ht="12" customHeight="1">
      <c r="A51" s="5"/>
      <c r="B51" s="5"/>
      <c r="C51" s="5"/>
      <c r="D51" s="5"/>
      <c r="E51" s="5"/>
      <c r="F51" s="6"/>
      <c r="G51" s="7"/>
      <c r="H51" s="7"/>
      <c r="I51" s="7"/>
      <c r="J51" s="7"/>
      <c r="K51" s="8"/>
      <c r="L51" s="8"/>
      <c r="M51" s="8"/>
      <c r="N51" s="16"/>
      <c r="O51" s="4"/>
      <c r="P51" s="11"/>
      <c r="Q51" s="11"/>
      <c r="R51" s="12"/>
      <c r="S51" s="12"/>
      <c r="T51" s="12"/>
      <c r="U51" s="13"/>
      <c r="V51" s="13"/>
    </row>
    <row r="52" spans="1:22" ht="12" customHeight="1">
      <c r="A52" s="60" t="s">
        <v>34</v>
      </c>
      <c r="B52" s="61"/>
      <c r="C52" s="61"/>
      <c r="D52" s="61"/>
      <c r="E52" s="61"/>
      <c r="F52" s="35"/>
      <c r="G52" s="30"/>
      <c r="H52" s="30"/>
      <c r="I52" s="30"/>
      <c r="J52" s="30"/>
      <c r="K52" s="31"/>
      <c r="L52" s="31"/>
      <c r="M52" s="31"/>
      <c r="N52" s="36">
        <v>43200</v>
      </c>
      <c r="O52" s="31"/>
      <c r="P52" s="31"/>
      <c r="Q52" s="37" t="e">
        <f>Q50+Q42+#REF!+Q34+Q26+Q16+Q8+#REF!</f>
        <v>#REF!</v>
      </c>
      <c r="R52" s="37" t="e">
        <f>R50+R42+#REF!+R34+R26+R16+R8+#REF!</f>
        <v>#REF!</v>
      </c>
      <c r="S52" s="62" t="s">
        <v>37</v>
      </c>
      <c r="T52" s="63"/>
      <c r="U52" s="64"/>
      <c r="V52" s="13"/>
    </row>
  </sheetData>
  <mergeCells count="114">
    <mergeCell ref="A29:C29"/>
    <mergeCell ref="S29:U29"/>
    <mergeCell ref="A34:E34"/>
    <mergeCell ref="S34:U34"/>
    <mergeCell ref="A37:C37"/>
    <mergeCell ref="A38:A41"/>
    <mergeCell ref="B38:B41"/>
    <mergeCell ref="C38:C41"/>
    <mergeCell ref="M38:M41"/>
    <mergeCell ref="D38:D41"/>
    <mergeCell ref="E38:E41"/>
    <mergeCell ref="P38:P41"/>
    <mergeCell ref="N30:N33"/>
    <mergeCell ref="O30:O33"/>
    <mergeCell ref="S37:U37"/>
    <mergeCell ref="O38:O41"/>
    <mergeCell ref="U30:U33"/>
    <mergeCell ref="U46:U49"/>
    <mergeCell ref="Q30:Q33"/>
    <mergeCell ref="R30:R33"/>
    <mergeCell ref="S30:S33"/>
    <mergeCell ref="T30:T33"/>
    <mergeCell ref="O20:O25"/>
    <mergeCell ref="P20:P25"/>
    <mergeCell ref="T20:T25"/>
    <mergeCell ref="U20:U25"/>
    <mergeCell ref="M12:M15"/>
    <mergeCell ref="A26:E26"/>
    <mergeCell ref="S26:U26"/>
    <mergeCell ref="R20:R25"/>
    <mergeCell ref="S20:S25"/>
    <mergeCell ref="A20:A25"/>
    <mergeCell ref="B20:B25"/>
    <mergeCell ref="C20:C25"/>
    <mergeCell ref="A1:U1"/>
    <mergeCell ref="A8:E8"/>
    <mergeCell ref="S8:U8"/>
    <mergeCell ref="A3:D3"/>
    <mergeCell ref="U5:U7"/>
    <mergeCell ref="C5:C7"/>
    <mergeCell ref="D5:D7"/>
    <mergeCell ref="E5:E7"/>
    <mergeCell ref="M5:M7"/>
    <mergeCell ref="N5:N7"/>
    <mergeCell ref="O5:O7"/>
    <mergeCell ref="B5:B7"/>
    <mergeCell ref="S5:S7"/>
    <mergeCell ref="T5:T7"/>
    <mergeCell ref="A4:C4"/>
    <mergeCell ref="S4:U4"/>
    <mergeCell ref="A5:A7"/>
    <mergeCell ref="A30:A33"/>
    <mergeCell ref="B30:B33"/>
    <mergeCell ref="C30:C33"/>
    <mergeCell ref="D30:D33"/>
    <mergeCell ref="E30:E33"/>
    <mergeCell ref="M30:M33"/>
    <mergeCell ref="T12:T15"/>
    <mergeCell ref="R12:R15"/>
    <mergeCell ref="S12:S15"/>
    <mergeCell ref="E12:E15"/>
    <mergeCell ref="P5:P7"/>
    <mergeCell ref="Q5:Q7"/>
    <mergeCell ref="P30:P33"/>
    <mergeCell ref="A10:D10"/>
    <mergeCell ref="R5:R7"/>
    <mergeCell ref="S16:U16"/>
    <mergeCell ref="A19:C19"/>
    <mergeCell ref="S19:U19"/>
    <mergeCell ref="A18:D18"/>
    <mergeCell ref="A11:C11"/>
    <mergeCell ref="S11:U11"/>
    <mergeCell ref="A52:E52"/>
    <mergeCell ref="S52:U52"/>
    <mergeCell ref="U38:U41"/>
    <mergeCell ref="M46:M49"/>
    <mergeCell ref="S45:U45"/>
    <mergeCell ref="A42:E42"/>
    <mergeCell ref="S42:U42"/>
    <mergeCell ref="A45:C45"/>
    <mergeCell ref="A46:A49"/>
    <mergeCell ref="B46:B49"/>
    <mergeCell ref="C46:C49"/>
    <mergeCell ref="D46:D49"/>
    <mergeCell ref="E46:E49"/>
    <mergeCell ref="O46:O49"/>
    <mergeCell ref="N46:N49"/>
    <mergeCell ref="Q46:Q49"/>
    <mergeCell ref="R46:R49"/>
    <mergeCell ref="S46:S49"/>
    <mergeCell ref="U12:U15"/>
    <mergeCell ref="P46:P49"/>
    <mergeCell ref="N38:N41"/>
    <mergeCell ref="Q38:Q41"/>
    <mergeCell ref="R38:R41"/>
    <mergeCell ref="S38:S41"/>
    <mergeCell ref="T38:T41"/>
    <mergeCell ref="T46:T49"/>
    <mergeCell ref="A50:E50"/>
    <mergeCell ref="S50:U50"/>
    <mergeCell ref="A12:A15"/>
    <mergeCell ref="B12:B15"/>
    <mergeCell ref="C12:C15"/>
    <mergeCell ref="D12:D15"/>
    <mergeCell ref="Q20:Q25"/>
    <mergeCell ref="N12:N15"/>
    <mergeCell ref="O12:O15"/>
    <mergeCell ref="P12:P15"/>
    <mergeCell ref="Q12:Q15"/>
    <mergeCell ref="A16:E16"/>
    <mergeCell ref="D20:D25"/>
    <mergeCell ref="E20:E25"/>
    <mergeCell ref="M20:M25"/>
    <mergeCell ref="N20:N25"/>
  </mergeCells>
  <phoneticPr fontId="0" type="noConversion"/>
  <pageMargins left="0.2" right="0.2" top="0.25" bottom="0.2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T63"/>
  <sheetViews>
    <sheetView showGridLines="0" tabSelected="1" topLeftCell="A6" zoomScale="75" zoomScaleNormal="75" workbookViewId="0">
      <selection activeCell="A44" sqref="A44"/>
    </sheetView>
  </sheetViews>
  <sheetFormatPr defaultRowHeight="26.1" customHeight="1"/>
  <cols>
    <col min="1" max="1" width="7.28515625" style="3" customWidth="1"/>
    <col min="2" max="2" width="2.42578125" style="3" customWidth="1"/>
    <col min="3" max="3" width="5" style="3" bestFit="1" customWidth="1"/>
    <col min="4" max="4" width="10.42578125" style="3" bestFit="1" customWidth="1"/>
    <col min="5" max="5" width="9" style="3" bestFit="1" customWidth="1"/>
    <col min="6" max="6" width="7.7109375" style="3" customWidth="1"/>
    <col min="7" max="7" width="4.7109375" style="3" customWidth="1"/>
    <col min="8" max="8" width="5" style="3" customWidth="1"/>
    <col min="9" max="9" width="5.140625" style="3" customWidth="1"/>
    <col min="10" max="10" width="5" style="3" customWidth="1"/>
    <col min="11" max="11" width="9.7109375" style="3" bestFit="1" customWidth="1"/>
    <col min="12" max="12" width="16.42578125" style="3" bestFit="1" customWidth="1"/>
    <col min="13" max="13" width="9.5703125" style="3" bestFit="1" customWidth="1"/>
    <col min="14" max="14" width="15" style="3" bestFit="1" customWidth="1"/>
    <col min="15" max="16" width="12.140625" style="3" bestFit="1" customWidth="1"/>
    <col min="17" max="18" width="8.7109375" style="3" bestFit="1" customWidth="1"/>
    <col min="19" max="19" width="4.140625" style="3" customWidth="1"/>
    <col min="20" max="20" width="5.85546875" style="3" customWidth="1"/>
    <col min="21" max="21" width="4.140625" style="3" customWidth="1"/>
    <col min="22" max="22" width="5.5703125" style="3" hidden="1" customWidth="1"/>
    <col min="23" max="23" width="10.28515625" style="3" hidden="1" customWidth="1"/>
    <col min="24" max="24" width="1.85546875" style="3" customWidth="1"/>
    <col min="25" max="25" width="10.28515625" style="3" customWidth="1"/>
    <col min="26" max="16384" width="9.140625" style="3"/>
  </cols>
  <sheetData>
    <row r="1" spans="1:228" ht="34.5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</row>
    <row r="2" spans="1:228" ht="15">
      <c r="A2" s="5"/>
      <c r="B2" s="5"/>
      <c r="C2" s="5"/>
      <c r="D2" s="5"/>
      <c r="E2" s="5"/>
      <c r="F2" s="6"/>
      <c r="G2" s="7"/>
      <c r="H2" s="7"/>
      <c r="I2" s="7"/>
      <c r="J2" s="7"/>
      <c r="K2" s="8"/>
      <c r="L2" s="8"/>
      <c r="M2" s="8"/>
      <c r="N2" s="9" t="s">
        <v>10</v>
      </c>
      <c r="O2" s="10">
        <v>7027</v>
      </c>
      <c r="P2" s="11"/>
      <c r="Q2" s="11"/>
      <c r="R2" s="12"/>
      <c r="S2" s="12"/>
      <c r="T2" s="12"/>
      <c r="U2" s="13"/>
    </row>
    <row r="3" spans="1:228" ht="12" customHeight="1">
      <c r="A3" s="81" t="s">
        <v>39</v>
      </c>
      <c r="B3" s="82"/>
      <c r="C3" s="82"/>
      <c r="D3" s="82"/>
      <c r="E3" s="14"/>
      <c r="F3" s="14"/>
      <c r="G3" s="14"/>
      <c r="H3" s="14"/>
      <c r="I3" s="14"/>
      <c r="J3" s="14"/>
      <c r="K3" s="14"/>
      <c r="L3" s="15"/>
      <c r="M3" s="15"/>
      <c r="N3" s="16"/>
      <c r="O3" s="4"/>
      <c r="P3" s="14"/>
      <c r="Q3" s="17"/>
      <c r="R3" s="18"/>
      <c r="S3" s="18"/>
      <c r="T3" s="18"/>
      <c r="U3" s="13"/>
    </row>
    <row r="4" spans="1:228" ht="38.25">
      <c r="A4" s="68" t="s">
        <v>1</v>
      </c>
      <c r="B4" s="69"/>
      <c r="C4" s="70"/>
      <c r="D4" s="19" t="s">
        <v>11</v>
      </c>
      <c r="E4" s="20" t="s">
        <v>9</v>
      </c>
      <c r="F4" s="20" t="s">
        <v>12</v>
      </c>
      <c r="G4" s="21" t="s">
        <v>6</v>
      </c>
      <c r="H4" s="21" t="s">
        <v>4</v>
      </c>
      <c r="I4" s="21" t="s">
        <v>7</v>
      </c>
      <c r="J4" s="21" t="s">
        <v>8</v>
      </c>
      <c r="K4" s="22" t="s">
        <v>13</v>
      </c>
      <c r="L4" s="23" t="s">
        <v>14</v>
      </c>
      <c r="M4" s="23" t="s">
        <v>2</v>
      </c>
      <c r="N4" s="19" t="s">
        <v>15</v>
      </c>
      <c r="O4" s="19" t="s">
        <v>16</v>
      </c>
      <c r="P4" s="19" t="s">
        <v>17</v>
      </c>
      <c r="Q4" s="19" t="s">
        <v>18</v>
      </c>
      <c r="R4" s="19" t="s">
        <v>19</v>
      </c>
      <c r="S4" s="65" t="s">
        <v>3</v>
      </c>
      <c r="T4" s="66"/>
      <c r="U4" s="67"/>
    </row>
    <row r="5" spans="1:228" ht="12" customHeight="1">
      <c r="A5" s="71">
        <v>1</v>
      </c>
      <c r="B5" s="71" t="s">
        <v>5</v>
      </c>
      <c r="C5" s="74">
        <v>50</v>
      </c>
      <c r="D5" s="74">
        <v>50</v>
      </c>
      <c r="E5" s="77" t="s">
        <v>26</v>
      </c>
      <c r="F5" s="38" t="s">
        <v>20</v>
      </c>
      <c r="G5" s="25">
        <v>2</v>
      </c>
      <c r="H5" s="26">
        <v>4</v>
      </c>
      <c r="I5" s="26">
        <v>4</v>
      </c>
      <c r="J5" s="26">
        <v>2</v>
      </c>
      <c r="K5" s="27">
        <v>12</v>
      </c>
      <c r="L5" s="27">
        <v>2</v>
      </c>
      <c r="M5" s="45">
        <v>48</v>
      </c>
      <c r="N5" s="45">
        <v>2400</v>
      </c>
      <c r="O5" s="42">
        <v>8.67</v>
      </c>
      <c r="P5" s="42">
        <v>7.3</v>
      </c>
      <c r="Q5" s="48">
        <f>O5*D5</f>
        <v>433.5</v>
      </c>
      <c r="R5" s="48">
        <f>P5*D5</f>
        <v>365</v>
      </c>
      <c r="S5" s="51">
        <v>22</v>
      </c>
      <c r="T5" s="39">
        <v>13</v>
      </c>
      <c r="U5" s="39">
        <v>8</v>
      </c>
      <c r="V5" s="13">
        <f>S5*2.54*T5*2.54*U5*2.54*D5/1000000</f>
        <v>1.8746801216000004</v>
      </c>
    </row>
    <row r="6" spans="1:228" ht="12" customHeight="1">
      <c r="A6" s="72"/>
      <c r="B6" s="72"/>
      <c r="C6" s="75"/>
      <c r="D6" s="75"/>
      <c r="E6" s="78"/>
      <c r="F6" s="24" t="s">
        <v>23</v>
      </c>
      <c r="G6" s="25">
        <v>2</v>
      </c>
      <c r="H6" s="26">
        <v>4</v>
      </c>
      <c r="I6" s="26">
        <v>4</v>
      </c>
      <c r="J6" s="26">
        <v>2</v>
      </c>
      <c r="K6" s="27">
        <f>SUM(G6:J6)</f>
        <v>12</v>
      </c>
      <c r="L6" s="27">
        <v>1</v>
      </c>
      <c r="M6" s="46"/>
      <c r="N6" s="46"/>
      <c r="O6" s="43"/>
      <c r="P6" s="43"/>
      <c r="Q6" s="49"/>
      <c r="R6" s="49"/>
      <c r="S6" s="52"/>
      <c r="T6" s="40"/>
      <c r="U6" s="40"/>
      <c r="V6" s="13"/>
    </row>
    <row r="7" spans="1:228" ht="12" customHeight="1">
      <c r="A7" s="72"/>
      <c r="B7" s="72"/>
      <c r="C7" s="75"/>
      <c r="D7" s="75"/>
      <c r="E7" s="78"/>
      <c r="F7" s="28" t="s">
        <v>22</v>
      </c>
      <c r="G7" s="25">
        <v>2</v>
      </c>
      <c r="H7" s="26">
        <v>4</v>
      </c>
      <c r="I7" s="26">
        <v>4</v>
      </c>
      <c r="J7" s="26">
        <v>2</v>
      </c>
      <c r="K7" s="27">
        <f>SUM(G7:J7)</f>
        <v>12</v>
      </c>
      <c r="L7" s="27">
        <v>1</v>
      </c>
      <c r="M7" s="46"/>
      <c r="N7" s="46"/>
      <c r="O7" s="43"/>
      <c r="P7" s="43"/>
      <c r="Q7" s="49"/>
      <c r="R7" s="49"/>
      <c r="S7" s="52"/>
      <c r="T7" s="40"/>
      <c r="U7" s="40"/>
      <c r="V7" s="13"/>
    </row>
    <row r="8" spans="1:228" ht="12" customHeight="1">
      <c r="A8" s="54">
        <f>D5</f>
        <v>50</v>
      </c>
      <c r="B8" s="55"/>
      <c r="C8" s="55"/>
      <c r="D8" s="55"/>
      <c r="E8" s="56"/>
      <c r="F8" s="29"/>
      <c r="G8" s="30"/>
      <c r="H8" s="30"/>
      <c r="I8" s="30"/>
      <c r="J8" s="30"/>
      <c r="K8" s="31"/>
      <c r="L8" s="31"/>
      <c r="M8" s="31"/>
      <c r="N8" s="31">
        <f>SUM(N5:N7)</f>
        <v>2400</v>
      </c>
      <c r="O8" s="31"/>
      <c r="P8" s="31"/>
      <c r="Q8" s="32">
        <f>SUM(Q5:Q7)</f>
        <v>433.5</v>
      </c>
      <c r="R8" s="32">
        <f>SUM(R5:R7)</f>
        <v>365</v>
      </c>
      <c r="S8" s="57">
        <f>V5</f>
        <v>1.8746801216000004</v>
      </c>
      <c r="T8" s="58"/>
      <c r="U8" s="59"/>
      <c r="V8" s="13"/>
    </row>
    <row r="9" spans="1:228" ht="12" customHeight="1">
      <c r="A9" s="5"/>
      <c r="B9" s="33"/>
      <c r="C9" s="33"/>
      <c r="D9" s="33"/>
      <c r="E9" s="33"/>
      <c r="F9" s="6"/>
      <c r="G9" s="7"/>
      <c r="H9" s="7"/>
      <c r="I9" s="7"/>
      <c r="J9" s="7"/>
      <c r="K9" s="8"/>
      <c r="L9" s="8"/>
      <c r="M9" s="8"/>
      <c r="N9" s="8"/>
      <c r="O9" s="8"/>
      <c r="P9" s="8"/>
      <c r="Q9" s="34"/>
      <c r="R9" s="11"/>
      <c r="S9" s="12"/>
      <c r="T9" s="12"/>
      <c r="U9" s="12"/>
      <c r="V9" s="13"/>
    </row>
    <row r="10" spans="1:228" ht="12" customHeight="1">
      <c r="A10" s="81"/>
      <c r="B10" s="82"/>
      <c r="C10" s="82"/>
      <c r="D10" s="82"/>
      <c r="E10" s="14"/>
      <c r="F10" s="14"/>
      <c r="G10" s="14"/>
      <c r="H10" s="14"/>
      <c r="I10" s="14"/>
      <c r="J10" s="14"/>
      <c r="K10" s="14"/>
      <c r="L10" s="15"/>
      <c r="M10" s="15"/>
      <c r="N10" s="16"/>
      <c r="O10" s="4"/>
      <c r="P10" s="14"/>
      <c r="Q10" s="17"/>
      <c r="R10" s="18"/>
      <c r="S10" s="18"/>
      <c r="T10" s="18"/>
      <c r="U10" s="13"/>
      <c r="V10" s="13"/>
    </row>
    <row r="11" spans="1:228" ht="38.25">
      <c r="A11" s="68" t="s">
        <v>1</v>
      </c>
      <c r="B11" s="69"/>
      <c r="C11" s="70"/>
      <c r="D11" s="19" t="s">
        <v>11</v>
      </c>
      <c r="E11" s="20" t="s">
        <v>9</v>
      </c>
      <c r="F11" s="20" t="s">
        <v>12</v>
      </c>
      <c r="G11" s="21" t="s">
        <v>6</v>
      </c>
      <c r="H11" s="21" t="s">
        <v>4</v>
      </c>
      <c r="I11" s="21" t="s">
        <v>7</v>
      </c>
      <c r="J11" s="21" t="s">
        <v>8</v>
      </c>
      <c r="K11" s="22" t="s">
        <v>13</v>
      </c>
      <c r="L11" s="23" t="s">
        <v>14</v>
      </c>
      <c r="M11" s="23" t="s">
        <v>2</v>
      </c>
      <c r="N11" s="19" t="s">
        <v>15</v>
      </c>
      <c r="O11" s="19" t="s">
        <v>16</v>
      </c>
      <c r="P11" s="19" t="s">
        <v>17</v>
      </c>
      <c r="Q11" s="19" t="s">
        <v>18</v>
      </c>
      <c r="R11" s="19" t="s">
        <v>19</v>
      </c>
      <c r="S11" s="65" t="s">
        <v>3</v>
      </c>
      <c r="T11" s="66"/>
      <c r="U11" s="67"/>
    </row>
    <row r="12" spans="1:228" ht="12" customHeight="1">
      <c r="A12" s="71">
        <v>1</v>
      </c>
      <c r="B12" s="71" t="s">
        <v>5</v>
      </c>
      <c r="C12" s="74">
        <v>150</v>
      </c>
      <c r="D12" s="74">
        <v>150</v>
      </c>
      <c r="E12" s="77" t="s">
        <v>35</v>
      </c>
      <c r="F12" s="24" t="s">
        <v>20</v>
      </c>
      <c r="G12" s="25">
        <v>2</v>
      </c>
      <c r="H12" s="26">
        <v>4</v>
      </c>
      <c r="I12" s="26">
        <v>4</v>
      </c>
      <c r="J12" s="26">
        <v>2</v>
      </c>
      <c r="K12" s="27">
        <f>SUM(G12:J12)</f>
        <v>12</v>
      </c>
      <c r="L12" s="27">
        <v>1</v>
      </c>
      <c r="M12" s="45">
        <v>48</v>
      </c>
      <c r="N12" s="45">
        <v>7200</v>
      </c>
      <c r="O12" s="42">
        <v>8.67</v>
      </c>
      <c r="P12" s="42">
        <v>7.3</v>
      </c>
      <c r="Q12" s="48">
        <f>O12*D12</f>
        <v>1300.5</v>
      </c>
      <c r="R12" s="48">
        <f>P12*D12</f>
        <v>1095</v>
      </c>
      <c r="S12" s="51">
        <v>22</v>
      </c>
      <c r="T12" s="39">
        <v>13</v>
      </c>
      <c r="U12" s="39">
        <v>8</v>
      </c>
      <c r="V12" s="13">
        <f>S12*2.54*T12*2.54*U12*2.54*D12/1000000</f>
        <v>5.6240403648000017</v>
      </c>
    </row>
    <row r="13" spans="1:228" ht="12" customHeight="1">
      <c r="A13" s="72"/>
      <c r="B13" s="72"/>
      <c r="C13" s="75"/>
      <c r="D13" s="75"/>
      <c r="E13" s="78"/>
      <c r="F13" s="24" t="s">
        <v>21</v>
      </c>
      <c r="G13" s="25">
        <v>2</v>
      </c>
      <c r="H13" s="26">
        <v>4</v>
      </c>
      <c r="I13" s="26">
        <v>4</v>
      </c>
      <c r="J13" s="26">
        <v>2</v>
      </c>
      <c r="K13" s="27">
        <f>SUM(G13:J13)</f>
        <v>12</v>
      </c>
      <c r="L13" s="27">
        <v>1</v>
      </c>
      <c r="M13" s="46"/>
      <c r="N13" s="46"/>
      <c r="O13" s="43"/>
      <c r="P13" s="43"/>
      <c r="Q13" s="49"/>
      <c r="R13" s="49"/>
      <c r="S13" s="52"/>
      <c r="T13" s="40"/>
      <c r="U13" s="40"/>
      <c r="V13" s="13"/>
    </row>
    <row r="14" spans="1:228" ht="12" customHeight="1">
      <c r="A14" s="72"/>
      <c r="B14" s="72"/>
      <c r="C14" s="75"/>
      <c r="D14" s="75"/>
      <c r="E14" s="78"/>
      <c r="F14" s="28" t="s">
        <v>22</v>
      </c>
      <c r="G14" s="25">
        <v>2</v>
      </c>
      <c r="H14" s="26">
        <v>4</v>
      </c>
      <c r="I14" s="26">
        <v>4</v>
      </c>
      <c r="J14" s="26">
        <v>2</v>
      </c>
      <c r="K14" s="27">
        <f>SUM(G14:J14)</f>
        <v>12</v>
      </c>
      <c r="L14" s="27">
        <v>1</v>
      </c>
      <c r="M14" s="46"/>
      <c r="N14" s="46"/>
      <c r="O14" s="43"/>
      <c r="P14" s="43"/>
      <c r="Q14" s="49"/>
      <c r="R14" s="49"/>
      <c r="S14" s="52"/>
      <c r="T14" s="40"/>
      <c r="U14" s="40"/>
      <c r="V14" s="13"/>
    </row>
    <row r="15" spans="1:228" ht="12" customHeight="1">
      <c r="A15" s="72"/>
      <c r="B15" s="72"/>
      <c r="C15" s="76"/>
      <c r="D15" s="76"/>
      <c r="E15" s="78"/>
      <c r="F15" s="24" t="s">
        <v>20</v>
      </c>
      <c r="G15" s="25">
        <v>2</v>
      </c>
      <c r="H15" s="26">
        <v>4</v>
      </c>
      <c r="I15" s="26">
        <v>4</v>
      </c>
      <c r="J15" s="26">
        <v>2</v>
      </c>
      <c r="K15" s="27">
        <f>SUM(G15:J15)</f>
        <v>12</v>
      </c>
      <c r="L15" s="27">
        <v>1</v>
      </c>
      <c r="M15" s="46"/>
      <c r="N15" s="47"/>
      <c r="O15" s="43"/>
      <c r="P15" s="43"/>
      <c r="Q15" s="49"/>
      <c r="R15" s="49"/>
      <c r="S15" s="53"/>
      <c r="T15" s="41"/>
      <c r="U15" s="41"/>
      <c r="V15" s="13"/>
    </row>
    <row r="16" spans="1:228" ht="12" customHeight="1">
      <c r="A16" s="54">
        <f>D12</f>
        <v>150</v>
      </c>
      <c r="B16" s="55"/>
      <c r="C16" s="55"/>
      <c r="D16" s="55"/>
      <c r="E16" s="56"/>
      <c r="F16" s="29"/>
      <c r="G16" s="30"/>
      <c r="H16" s="30"/>
      <c r="I16" s="30"/>
      <c r="J16" s="30"/>
      <c r="K16" s="31"/>
      <c r="L16" s="31"/>
      <c r="M16" s="31"/>
      <c r="N16" s="31">
        <f>SUM(N12:N15)</f>
        <v>7200</v>
      </c>
      <c r="O16" s="31"/>
      <c r="P16" s="31"/>
      <c r="Q16" s="32">
        <f>SUM(Q12:Q15)</f>
        <v>1300.5</v>
      </c>
      <c r="R16" s="32">
        <f>SUM(R12:R15)</f>
        <v>1095</v>
      </c>
      <c r="S16" s="57">
        <f>V12</f>
        <v>5.6240403648000017</v>
      </c>
      <c r="T16" s="58"/>
      <c r="U16" s="59"/>
      <c r="V16" s="13"/>
    </row>
    <row r="17" spans="1:22" ht="12" customHeight="1">
      <c r="A17" s="5"/>
      <c r="B17" s="33"/>
      <c r="C17" s="33"/>
      <c r="D17" s="33"/>
      <c r="E17" s="33"/>
      <c r="F17" s="6"/>
      <c r="G17" s="7"/>
      <c r="H17" s="7"/>
      <c r="I17" s="7"/>
      <c r="J17" s="7"/>
      <c r="K17" s="8"/>
      <c r="L17" s="8"/>
      <c r="M17" s="8"/>
      <c r="N17" s="8"/>
      <c r="O17" s="8"/>
      <c r="P17" s="8"/>
      <c r="Q17" s="8"/>
      <c r="R17" s="11"/>
      <c r="S17" s="12"/>
      <c r="T17" s="12"/>
      <c r="U17" s="12"/>
      <c r="V17" s="13"/>
    </row>
    <row r="18" spans="1:22" ht="12" customHeight="1">
      <c r="A18" s="81"/>
      <c r="B18" s="82"/>
      <c r="C18" s="82"/>
      <c r="D18" s="82"/>
      <c r="E18" s="14"/>
      <c r="F18" s="14"/>
      <c r="G18" s="14"/>
      <c r="H18" s="14"/>
      <c r="I18" s="14"/>
      <c r="J18" s="14"/>
      <c r="K18" s="14"/>
      <c r="L18" s="15"/>
      <c r="M18" s="15"/>
      <c r="N18" s="16"/>
      <c r="O18" s="4"/>
      <c r="P18" s="14"/>
      <c r="Q18" s="17"/>
      <c r="R18" s="18"/>
      <c r="S18" s="18"/>
      <c r="T18" s="18"/>
      <c r="U18" s="13"/>
      <c r="V18" s="13"/>
    </row>
    <row r="19" spans="1:22" ht="38.25">
      <c r="A19" s="68" t="s">
        <v>1</v>
      </c>
      <c r="B19" s="69"/>
      <c r="C19" s="70"/>
      <c r="D19" s="19" t="s">
        <v>11</v>
      </c>
      <c r="E19" s="20" t="s">
        <v>9</v>
      </c>
      <c r="F19" s="20" t="s">
        <v>12</v>
      </c>
      <c r="G19" s="21" t="s">
        <v>6</v>
      </c>
      <c r="H19" s="21" t="s">
        <v>4</v>
      </c>
      <c r="I19" s="21" t="s">
        <v>7</v>
      </c>
      <c r="J19" s="21" t="s">
        <v>8</v>
      </c>
      <c r="K19" s="22" t="s">
        <v>13</v>
      </c>
      <c r="L19" s="23" t="s">
        <v>14</v>
      </c>
      <c r="M19" s="23" t="s">
        <v>2</v>
      </c>
      <c r="N19" s="19" t="s">
        <v>15</v>
      </c>
      <c r="O19" s="19" t="s">
        <v>16</v>
      </c>
      <c r="P19" s="19" t="s">
        <v>17</v>
      </c>
      <c r="Q19" s="19" t="s">
        <v>18</v>
      </c>
      <c r="R19" s="19" t="s">
        <v>19</v>
      </c>
      <c r="S19" s="65" t="s">
        <v>3</v>
      </c>
      <c r="T19" s="66"/>
      <c r="U19" s="67"/>
    </row>
    <row r="20" spans="1:22" ht="12" customHeight="1">
      <c r="A20" s="71">
        <v>1</v>
      </c>
      <c r="B20" s="71" t="s">
        <v>5</v>
      </c>
      <c r="C20" s="74">
        <v>250</v>
      </c>
      <c r="D20" s="74">
        <v>250</v>
      </c>
      <c r="E20" s="77" t="s">
        <v>30</v>
      </c>
      <c r="F20" s="24" t="s">
        <v>20</v>
      </c>
      <c r="G20" s="25">
        <v>1</v>
      </c>
      <c r="H20" s="26">
        <v>2</v>
      </c>
      <c r="I20" s="26">
        <v>2</v>
      </c>
      <c r="J20" s="26">
        <v>1</v>
      </c>
      <c r="K20" s="27">
        <f t="shared" ref="K20:K25" si="0">SUM(G20:J20)</f>
        <v>6</v>
      </c>
      <c r="L20" s="27">
        <v>2</v>
      </c>
      <c r="M20" s="45">
        <v>48</v>
      </c>
      <c r="N20" s="45">
        <v>12000</v>
      </c>
      <c r="O20" s="42">
        <v>8.67</v>
      </c>
      <c r="P20" s="42">
        <v>7.3</v>
      </c>
      <c r="Q20" s="48">
        <f>O20*D20</f>
        <v>2167.5</v>
      </c>
      <c r="R20" s="48">
        <f>P20*D20</f>
        <v>1825</v>
      </c>
      <c r="S20" s="51">
        <v>22</v>
      </c>
      <c r="T20" s="39">
        <v>13</v>
      </c>
      <c r="U20" s="39">
        <v>8</v>
      </c>
      <c r="V20" s="13">
        <f>S20*2.54*T20*2.54*U20*2.54*D20/1000000</f>
        <v>9.3734006080000007</v>
      </c>
    </row>
    <row r="21" spans="1:22" ht="12" customHeight="1">
      <c r="A21" s="72"/>
      <c r="B21" s="72"/>
      <c r="C21" s="75"/>
      <c r="D21" s="75"/>
      <c r="E21" s="78"/>
      <c r="F21" s="24" t="s">
        <v>22</v>
      </c>
      <c r="G21" s="25">
        <v>1</v>
      </c>
      <c r="H21" s="26">
        <v>2</v>
      </c>
      <c r="I21" s="26">
        <v>2</v>
      </c>
      <c r="J21" s="26">
        <v>1</v>
      </c>
      <c r="K21" s="27">
        <f t="shared" si="0"/>
        <v>6</v>
      </c>
      <c r="L21" s="27">
        <v>2</v>
      </c>
      <c r="M21" s="46"/>
      <c r="N21" s="46"/>
      <c r="O21" s="43"/>
      <c r="P21" s="43"/>
      <c r="Q21" s="49"/>
      <c r="R21" s="49"/>
      <c r="S21" s="52"/>
      <c r="T21" s="40"/>
      <c r="U21" s="40"/>
      <c r="V21" s="13"/>
    </row>
    <row r="22" spans="1:22" ht="12" customHeight="1">
      <c r="A22" s="72"/>
      <c r="B22" s="72"/>
      <c r="C22" s="75"/>
      <c r="D22" s="75"/>
      <c r="E22" s="78"/>
      <c r="F22" s="28" t="s">
        <v>31</v>
      </c>
      <c r="G22" s="25">
        <v>1</v>
      </c>
      <c r="H22" s="26">
        <v>2</v>
      </c>
      <c r="I22" s="26">
        <v>2</v>
      </c>
      <c r="J22" s="26">
        <v>1</v>
      </c>
      <c r="K22" s="27">
        <f t="shared" si="0"/>
        <v>6</v>
      </c>
      <c r="L22" s="27">
        <v>1</v>
      </c>
      <c r="M22" s="46"/>
      <c r="N22" s="46"/>
      <c r="O22" s="43"/>
      <c r="P22" s="43"/>
      <c r="Q22" s="49"/>
      <c r="R22" s="49"/>
      <c r="S22" s="52"/>
      <c r="T22" s="40"/>
      <c r="U22" s="40"/>
      <c r="V22" s="13"/>
    </row>
    <row r="23" spans="1:22" ht="12" customHeight="1">
      <c r="A23" s="72"/>
      <c r="B23" s="72"/>
      <c r="C23" s="75"/>
      <c r="D23" s="75"/>
      <c r="E23" s="78"/>
      <c r="F23" s="28" t="s">
        <v>32</v>
      </c>
      <c r="G23" s="25">
        <v>1</v>
      </c>
      <c r="H23" s="26">
        <v>2</v>
      </c>
      <c r="I23" s="26">
        <v>2</v>
      </c>
      <c r="J23" s="26">
        <v>1</v>
      </c>
      <c r="K23" s="27">
        <f t="shared" si="0"/>
        <v>6</v>
      </c>
      <c r="L23" s="27">
        <v>1</v>
      </c>
      <c r="M23" s="46"/>
      <c r="N23" s="46"/>
      <c r="O23" s="43"/>
      <c r="P23" s="43"/>
      <c r="Q23" s="49"/>
      <c r="R23" s="49"/>
      <c r="S23" s="52"/>
      <c r="T23" s="40"/>
      <c r="U23" s="40"/>
      <c r="V23" s="13"/>
    </row>
    <row r="24" spans="1:22" ht="12" customHeight="1">
      <c r="A24" s="72"/>
      <c r="B24" s="72"/>
      <c r="C24" s="75"/>
      <c r="D24" s="75"/>
      <c r="E24" s="78"/>
      <c r="F24" s="28" t="s">
        <v>23</v>
      </c>
      <c r="G24" s="25">
        <v>1</v>
      </c>
      <c r="H24" s="26">
        <v>2</v>
      </c>
      <c r="I24" s="26">
        <v>2</v>
      </c>
      <c r="J24" s="26">
        <v>1</v>
      </c>
      <c r="K24" s="27">
        <f t="shared" si="0"/>
        <v>6</v>
      </c>
      <c r="L24" s="27">
        <v>1</v>
      </c>
      <c r="M24" s="46"/>
      <c r="N24" s="46"/>
      <c r="O24" s="43"/>
      <c r="P24" s="43"/>
      <c r="Q24" s="49"/>
      <c r="R24" s="49"/>
      <c r="S24" s="52"/>
      <c r="T24" s="40"/>
      <c r="U24" s="40"/>
      <c r="V24" s="13"/>
    </row>
    <row r="25" spans="1:22" ht="12" customHeight="1">
      <c r="A25" s="73"/>
      <c r="B25" s="73"/>
      <c r="C25" s="76"/>
      <c r="D25" s="76"/>
      <c r="E25" s="78"/>
      <c r="F25" s="24" t="s">
        <v>21</v>
      </c>
      <c r="G25" s="25">
        <v>1</v>
      </c>
      <c r="H25" s="26">
        <v>2</v>
      </c>
      <c r="I25" s="26">
        <v>2</v>
      </c>
      <c r="J25" s="26">
        <v>1</v>
      </c>
      <c r="K25" s="27">
        <f t="shared" si="0"/>
        <v>6</v>
      </c>
      <c r="L25" s="27">
        <v>1</v>
      </c>
      <c r="M25" s="47"/>
      <c r="N25" s="47"/>
      <c r="O25" s="44"/>
      <c r="P25" s="44"/>
      <c r="Q25" s="50"/>
      <c r="R25" s="50"/>
      <c r="S25" s="53"/>
      <c r="T25" s="41"/>
      <c r="U25" s="41"/>
      <c r="V25" s="13"/>
    </row>
    <row r="26" spans="1:22" ht="12" customHeight="1">
      <c r="A26" s="54">
        <f>D20</f>
        <v>250</v>
      </c>
      <c r="B26" s="55"/>
      <c r="C26" s="55"/>
      <c r="D26" s="55"/>
      <c r="E26" s="56"/>
      <c r="F26" s="29"/>
      <c r="G26" s="30"/>
      <c r="H26" s="30"/>
      <c r="I26" s="30"/>
      <c r="J26" s="30"/>
      <c r="K26" s="31"/>
      <c r="L26" s="31"/>
      <c r="M26" s="31"/>
      <c r="N26" s="31">
        <f>SUM(N20:N25)</f>
        <v>12000</v>
      </c>
      <c r="O26" s="31"/>
      <c r="P26" s="31"/>
      <c r="Q26" s="32">
        <f>SUM(Q20:Q25)</f>
        <v>2167.5</v>
      </c>
      <c r="R26" s="32">
        <f>SUM(R20:R25)</f>
        <v>1825</v>
      </c>
      <c r="S26" s="57">
        <f>V20</f>
        <v>9.3734006080000007</v>
      </c>
      <c r="T26" s="58"/>
      <c r="U26" s="59"/>
      <c r="V26" s="13"/>
    </row>
    <row r="27" spans="1:22" ht="12" customHeight="1">
      <c r="A27" s="5"/>
      <c r="B27" s="33"/>
      <c r="C27" s="33"/>
      <c r="D27" s="33"/>
      <c r="E27" s="33"/>
      <c r="F27" s="6"/>
      <c r="G27" s="7"/>
      <c r="H27" s="7"/>
      <c r="I27" s="7"/>
      <c r="J27" s="7"/>
      <c r="K27" s="8"/>
      <c r="L27" s="8"/>
      <c r="M27" s="8"/>
      <c r="N27" s="8"/>
      <c r="O27" s="8"/>
      <c r="P27" s="8"/>
      <c r="Q27" s="11"/>
      <c r="R27" s="11"/>
      <c r="S27" s="12"/>
      <c r="T27" s="12"/>
      <c r="U27" s="12"/>
      <c r="V27" s="13"/>
    </row>
    <row r="28" spans="1:22" ht="12" customHeight="1">
      <c r="A28" s="1"/>
      <c r="B28" s="14"/>
      <c r="C28" s="14"/>
      <c r="D28" s="14"/>
      <c r="E28" s="33"/>
      <c r="F28" s="6"/>
      <c r="G28" s="7"/>
      <c r="H28" s="7"/>
      <c r="I28" s="7"/>
      <c r="J28" s="7"/>
      <c r="K28" s="8"/>
      <c r="L28" s="8"/>
      <c r="M28" s="8"/>
      <c r="N28" s="8"/>
      <c r="O28" s="8"/>
      <c r="P28" s="8"/>
      <c r="Q28" s="11"/>
      <c r="R28" s="11"/>
      <c r="S28" s="12"/>
      <c r="T28" s="12"/>
      <c r="U28" s="12"/>
      <c r="V28" s="13"/>
    </row>
    <row r="29" spans="1:22" ht="38.25">
      <c r="A29" s="68" t="s">
        <v>1</v>
      </c>
      <c r="B29" s="69"/>
      <c r="C29" s="70"/>
      <c r="D29" s="19" t="s">
        <v>11</v>
      </c>
      <c r="E29" s="20" t="s">
        <v>9</v>
      </c>
      <c r="F29" s="20" t="s">
        <v>12</v>
      </c>
      <c r="G29" s="21" t="s">
        <v>6</v>
      </c>
      <c r="H29" s="21" t="s">
        <v>4</v>
      </c>
      <c r="I29" s="21" t="s">
        <v>7</v>
      </c>
      <c r="J29" s="21" t="s">
        <v>8</v>
      </c>
      <c r="K29" s="22" t="s">
        <v>13</v>
      </c>
      <c r="L29" s="23" t="s">
        <v>14</v>
      </c>
      <c r="M29" s="23" t="s">
        <v>2</v>
      </c>
      <c r="N29" s="19" t="s">
        <v>15</v>
      </c>
      <c r="O29" s="19" t="s">
        <v>16</v>
      </c>
      <c r="P29" s="19" t="s">
        <v>17</v>
      </c>
      <c r="Q29" s="19" t="s">
        <v>18</v>
      </c>
      <c r="R29" s="19" t="s">
        <v>19</v>
      </c>
      <c r="S29" s="65" t="s">
        <v>3</v>
      </c>
      <c r="T29" s="66"/>
      <c r="U29" s="67"/>
    </row>
    <row r="30" spans="1:22" ht="12" customHeight="1">
      <c r="A30" s="71">
        <v>1</v>
      </c>
      <c r="B30" s="71" t="s">
        <v>5</v>
      </c>
      <c r="C30" s="74">
        <f>D30</f>
        <v>100</v>
      </c>
      <c r="D30" s="74">
        <v>100</v>
      </c>
      <c r="E30" s="77" t="s">
        <v>29</v>
      </c>
      <c r="F30" s="24" t="s">
        <v>22</v>
      </c>
      <c r="G30" s="25">
        <v>2</v>
      </c>
      <c r="H30" s="26">
        <v>4</v>
      </c>
      <c r="I30" s="26">
        <v>4</v>
      </c>
      <c r="J30" s="26">
        <v>2</v>
      </c>
      <c r="K30" s="27">
        <f>SUM(G30:J30)</f>
        <v>12</v>
      </c>
      <c r="L30" s="27">
        <v>1</v>
      </c>
      <c r="M30" s="45">
        <v>48</v>
      </c>
      <c r="N30" s="45">
        <v>4800</v>
      </c>
      <c r="O30" s="79">
        <v>8.67</v>
      </c>
      <c r="P30" s="79">
        <v>7.3</v>
      </c>
      <c r="Q30" s="48">
        <f>O30*D30</f>
        <v>867</v>
      </c>
      <c r="R30" s="48">
        <f>P30*D30</f>
        <v>730</v>
      </c>
      <c r="S30" s="51">
        <v>22</v>
      </c>
      <c r="T30" s="39">
        <v>13</v>
      </c>
      <c r="U30" s="39">
        <v>8</v>
      </c>
      <c r="V30" s="13">
        <f>S30*2.54*T30*2.54*U30*2.54*D30/1000000</f>
        <v>3.7493602432000008</v>
      </c>
    </row>
    <row r="31" spans="1:22" ht="12" customHeight="1">
      <c r="A31" s="72"/>
      <c r="B31" s="72"/>
      <c r="C31" s="75"/>
      <c r="D31" s="75"/>
      <c r="E31" s="78"/>
      <c r="F31" s="24" t="s">
        <v>20</v>
      </c>
      <c r="G31" s="25">
        <v>2</v>
      </c>
      <c r="H31" s="26">
        <v>4</v>
      </c>
      <c r="I31" s="26">
        <v>4</v>
      </c>
      <c r="J31" s="26">
        <v>2</v>
      </c>
      <c r="K31" s="27">
        <f>SUM(G31:J31)</f>
        <v>12</v>
      </c>
      <c r="L31" s="27">
        <v>1</v>
      </c>
      <c r="M31" s="46"/>
      <c r="N31" s="46"/>
      <c r="O31" s="80"/>
      <c r="P31" s="80"/>
      <c r="Q31" s="49"/>
      <c r="R31" s="49"/>
      <c r="S31" s="52"/>
      <c r="T31" s="40"/>
      <c r="U31" s="40"/>
      <c r="V31" s="13"/>
    </row>
    <row r="32" spans="1:22" ht="12" customHeight="1">
      <c r="A32" s="72"/>
      <c r="B32" s="72"/>
      <c r="C32" s="75"/>
      <c r="D32" s="75"/>
      <c r="E32" s="78"/>
      <c r="F32" s="24" t="s">
        <v>21</v>
      </c>
      <c r="G32" s="25">
        <v>2</v>
      </c>
      <c r="H32" s="26">
        <v>4</v>
      </c>
      <c r="I32" s="26">
        <v>4</v>
      </c>
      <c r="J32" s="26">
        <v>2</v>
      </c>
      <c r="K32" s="27">
        <f>SUM(G32:J32)</f>
        <v>12</v>
      </c>
      <c r="L32" s="27">
        <v>1</v>
      </c>
      <c r="M32" s="46"/>
      <c r="N32" s="46"/>
      <c r="O32" s="80"/>
      <c r="P32" s="80"/>
      <c r="Q32" s="49"/>
      <c r="R32" s="49"/>
      <c r="S32" s="52"/>
      <c r="T32" s="40"/>
      <c r="U32" s="40"/>
      <c r="V32" s="13"/>
    </row>
    <row r="33" spans="1:22" ht="12" customHeight="1">
      <c r="A33" s="72"/>
      <c r="B33" s="72"/>
      <c r="C33" s="75"/>
      <c r="D33" s="75"/>
      <c r="E33" s="78"/>
      <c r="F33" s="28" t="s">
        <v>20</v>
      </c>
      <c r="G33" s="25">
        <v>2</v>
      </c>
      <c r="H33" s="26">
        <v>4</v>
      </c>
      <c r="I33" s="26">
        <v>4</v>
      </c>
      <c r="J33" s="26">
        <v>2</v>
      </c>
      <c r="K33" s="27">
        <f>SUM(G33:J33)</f>
        <v>12</v>
      </c>
      <c r="L33" s="27">
        <v>1</v>
      </c>
      <c r="M33" s="46"/>
      <c r="N33" s="46"/>
      <c r="O33" s="80"/>
      <c r="P33" s="80"/>
      <c r="Q33" s="49"/>
      <c r="R33" s="49"/>
      <c r="S33" s="53"/>
      <c r="T33" s="41"/>
      <c r="U33" s="41"/>
      <c r="V33" s="13"/>
    </row>
    <row r="34" spans="1:22" ht="12" customHeight="1">
      <c r="A34" s="54">
        <f>D30</f>
        <v>100</v>
      </c>
      <c r="B34" s="55"/>
      <c r="C34" s="55"/>
      <c r="D34" s="55"/>
      <c r="E34" s="56"/>
      <c r="F34" s="29"/>
      <c r="G34" s="30"/>
      <c r="H34" s="30"/>
      <c r="I34" s="30"/>
      <c r="J34" s="30"/>
      <c r="K34" s="31"/>
      <c r="L34" s="31"/>
      <c r="M34" s="31"/>
      <c r="N34" s="31">
        <f>SUM(N30:N33)</f>
        <v>4800</v>
      </c>
      <c r="O34" s="31"/>
      <c r="P34" s="31"/>
      <c r="Q34" s="32">
        <f>SUM(Q30:Q33)</f>
        <v>867</v>
      </c>
      <c r="R34" s="32">
        <f>SUM(R30:R33)</f>
        <v>730</v>
      </c>
      <c r="S34" s="57">
        <f>V30</f>
        <v>3.7493602432000008</v>
      </c>
      <c r="T34" s="58"/>
      <c r="U34" s="59"/>
      <c r="V34" s="13"/>
    </row>
    <row r="35" spans="1:22" ht="12" customHeight="1">
      <c r="A35" s="5"/>
      <c r="B35" s="5"/>
      <c r="C35" s="5"/>
      <c r="D35" s="5"/>
      <c r="E35" s="5"/>
      <c r="F35" s="6"/>
      <c r="G35" s="7"/>
      <c r="H35" s="7"/>
      <c r="I35" s="7"/>
      <c r="J35" s="7"/>
      <c r="K35" s="8"/>
      <c r="L35" s="8"/>
      <c r="M35" s="8"/>
      <c r="N35" s="16"/>
      <c r="O35" s="4"/>
      <c r="P35" s="11"/>
      <c r="Q35" s="8"/>
      <c r="R35" s="12"/>
      <c r="S35" s="12"/>
      <c r="T35" s="12"/>
      <c r="U35" s="13"/>
      <c r="V35" s="13"/>
    </row>
    <row r="36" spans="1:22" ht="12" customHeight="1">
      <c r="A36" s="1" t="s">
        <v>28</v>
      </c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5"/>
      <c r="M36" s="15"/>
      <c r="N36" s="16"/>
      <c r="O36" s="4"/>
      <c r="P36" s="14"/>
      <c r="Q36" s="17"/>
      <c r="R36" s="18"/>
      <c r="S36" s="18"/>
      <c r="T36" s="18"/>
      <c r="U36" s="13"/>
    </row>
    <row r="37" spans="1:22" ht="38.25">
      <c r="A37" s="68" t="s">
        <v>1</v>
      </c>
      <c r="B37" s="69"/>
      <c r="C37" s="70"/>
      <c r="D37" s="19" t="s">
        <v>11</v>
      </c>
      <c r="E37" s="20" t="s">
        <v>9</v>
      </c>
      <c r="F37" s="20" t="s">
        <v>12</v>
      </c>
      <c r="G37" s="21" t="s">
        <v>6</v>
      </c>
      <c r="H37" s="21" t="s">
        <v>4</v>
      </c>
      <c r="I37" s="21" t="s">
        <v>7</v>
      </c>
      <c r="J37" s="21" t="s">
        <v>8</v>
      </c>
      <c r="K37" s="22" t="s">
        <v>13</v>
      </c>
      <c r="L37" s="23" t="s">
        <v>14</v>
      </c>
      <c r="M37" s="23" t="s">
        <v>2</v>
      </c>
      <c r="N37" s="19" t="s">
        <v>15</v>
      </c>
      <c r="O37" s="19" t="s">
        <v>16</v>
      </c>
      <c r="P37" s="19" t="s">
        <v>17</v>
      </c>
      <c r="Q37" s="19" t="s">
        <v>18</v>
      </c>
      <c r="R37" s="19" t="s">
        <v>19</v>
      </c>
      <c r="S37" s="65" t="s">
        <v>3</v>
      </c>
      <c r="T37" s="66"/>
      <c r="U37" s="67"/>
    </row>
    <row r="38" spans="1:22" ht="12" customHeight="1">
      <c r="A38" s="71">
        <v>1</v>
      </c>
      <c r="B38" s="71" t="s">
        <v>5</v>
      </c>
      <c r="C38" s="74">
        <v>25</v>
      </c>
      <c r="D38" s="74">
        <v>25</v>
      </c>
      <c r="E38" s="77" t="s">
        <v>27</v>
      </c>
      <c r="F38" s="24" t="s">
        <v>20</v>
      </c>
      <c r="G38" s="25">
        <v>2</v>
      </c>
      <c r="H38" s="26">
        <v>4</v>
      </c>
      <c r="I38" s="26">
        <v>4</v>
      </c>
      <c r="J38" s="26">
        <v>2</v>
      </c>
      <c r="K38" s="27">
        <f>SUM(G38:J38)</f>
        <v>12</v>
      </c>
      <c r="L38" s="27">
        <v>1</v>
      </c>
      <c r="M38" s="45">
        <v>48</v>
      </c>
      <c r="N38" s="45">
        <v>1200</v>
      </c>
      <c r="O38" s="42">
        <v>8.67</v>
      </c>
      <c r="P38" s="42">
        <v>7.3</v>
      </c>
      <c r="Q38" s="48">
        <f>O38*D38</f>
        <v>216.75</v>
      </c>
      <c r="R38" s="48">
        <f>P38*D38</f>
        <v>182.5</v>
      </c>
      <c r="S38" s="51">
        <v>22</v>
      </c>
      <c r="T38" s="39">
        <v>13</v>
      </c>
      <c r="U38" s="39">
        <v>8</v>
      </c>
      <c r="V38" s="13">
        <f>S38*2.54*T38*2.54*U38*2.54*D38/1000000</f>
        <v>0.93734006080000021</v>
      </c>
    </row>
    <row r="39" spans="1:22" ht="12" customHeight="1">
      <c r="A39" s="72"/>
      <c r="B39" s="72"/>
      <c r="C39" s="75"/>
      <c r="D39" s="75"/>
      <c r="E39" s="78"/>
      <c r="F39" s="28" t="s">
        <v>22</v>
      </c>
      <c r="G39" s="25">
        <v>2</v>
      </c>
      <c r="H39" s="26">
        <v>4</v>
      </c>
      <c r="I39" s="26">
        <v>4</v>
      </c>
      <c r="J39" s="26">
        <v>2</v>
      </c>
      <c r="K39" s="27">
        <f>SUM(G39:J39)</f>
        <v>12</v>
      </c>
      <c r="L39" s="27">
        <v>1</v>
      </c>
      <c r="M39" s="46"/>
      <c r="N39" s="46"/>
      <c r="O39" s="43"/>
      <c r="P39" s="43"/>
      <c r="Q39" s="49"/>
      <c r="R39" s="49"/>
      <c r="S39" s="52"/>
      <c r="T39" s="40"/>
      <c r="U39" s="40"/>
      <c r="V39" s="13"/>
    </row>
    <row r="40" spans="1:22" ht="12" customHeight="1">
      <c r="A40" s="72"/>
      <c r="B40" s="72"/>
      <c r="C40" s="75"/>
      <c r="D40" s="75"/>
      <c r="E40" s="78"/>
      <c r="F40" s="24" t="s">
        <v>23</v>
      </c>
      <c r="G40" s="25">
        <v>2</v>
      </c>
      <c r="H40" s="26">
        <v>4</v>
      </c>
      <c r="I40" s="26">
        <v>4</v>
      </c>
      <c r="J40" s="26">
        <v>2</v>
      </c>
      <c r="K40" s="27">
        <f>SUM(G40:J40)</f>
        <v>12</v>
      </c>
      <c r="L40" s="27">
        <v>1</v>
      </c>
      <c r="M40" s="46"/>
      <c r="N40" s="46"/>
      <c r="O40" s="43"/>
      <c r="P40" s="43"/>
      <c r="Q40" s="49"/>
      <c r="R40" s="49"/>
      <c r="S40" s="52"/>
      <c r="T40" s="40"/>
      <c r="U40" s="40"/>
      <c r="V40" s="13"/>
    </row>
    <row r="41" spans="1:22" ht="12" customHeight="1">
      <c r="A41" s="73"/>
      <c r="B41" s="73"/>
      <c r="C41" s="76"/>
      <c r="D41" s="76"/>
      <c r="E41" s="78"/>
      <c r="F41" s="24" t="s">
        <v>21</v>
      </c>
      <c r="G41" s="25">
        <v>2</v>
      </c>
      <c r="H41" s="26">
        <v>4</v>
      </c>
      <c r="I41" s="26">
        <v>4</v>
      </c>
      <c r="J41" s="26">
        <v>2</v>
      </c>
      <c r="K41" s="27">
        <f>SUM(G41:J41)</f>
        <v>12</v>
      </c>
      <c r="L41" s="27">
        <v>1</v>
      </c>
      <c r="M41" s="47"/>
      <c r="N41" s="47"/>
      <c r="O41" s="44"/>
      <c r="P41" s="44"/>
      <c r="Q41" s="50"/>
      <c r="R41" s="50"/>
      <c r="S41" s="53"/>
      <c r="T41" s="41"/>
      <c r="U41" s="41"/>
      <c r="V41" s="13"/>
    </row>
    <row r="42" spans="1:22" ht="12" customHeight="1">
      <c r="A42" s="54">
        <f>D38</f>
        <v>25</v>
      </c>
      <c r="B42" s="55"/>
      <c r="C42" s="55"/>
      <c r="D42" s="55"/>
      <c r="E42" s="56"/>
      <c r="F42" s="29"/>
      <c r="G42" s="30"/>
      <c r="H42" s="30"/>
      <c r="I42" s="30"/>
      <c r="J42" s="30"/>
      <c r="K42" s="31"/>
      <c r="L42" s="31"/>
      <c r="M42" s="31"/>
      <c r="N42" s="31">
        <f>SUM(N38:N41)</f>
        <v>1200</v>
      </c>
      <c r="O42" s="31"/>
      <c r="P42" s="31"/>
      <c r="Q42" s="32">
        <f>SUM(Q38:Q41)</f>
        <v>216.75</v>
      </c>
      <c r="R42" s="32">
        <f>SUM(R38:R41)</f>
        <v>182.5</v>
      </c>
      <c r="S42" s="57">
        <f>V38</f>
        <v>0.93734006080000021</v>
      </c>
      <c r="T42" s="58"/>
      <c r="U42" s="59"/>
      <c r="V42" s="13"/>
    </row>
    <row r="43" spans="1:22" ht="12" customHeight="1">
      <c r="A43" s="5"/>
      <c r="B43" s="5"/>
      <c r="C43" s="5"/>
      <c r="D43" s="5"/>
      <c r="E43" s="5"/>
      <c r="F43" s="6"/>
      <c r="G43" s="7"/>
      <c r="H43" s="7"/>
      <c r="I43" s="7"/>
      <c r="J43" s="7"/>
      <c r="K43" s="8"/>
      <c r="L43" s="8"/>
      <c r="M43" s="8"/>
      <c r="N43" s="16"/>
      <c r="O43" s="4"/>
      <c r="P43" s="11"/>
      <c r="Q43" s="8"/>
      <c r="R43" s="12"/>
      <c r="S43" s="12"/>
      <c r="T43" s="12"/>
      <c r="U43" s="13"/>
      <c r="V43" s="13"/>
    </row>
    <row r="44" spans="1:22" ht="12" customHeight="1">
      <c r="A44" s="1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5"/>
      <c r="M44" s="15"/>
      <c r="N44" s="16"/>
      <c r="O44" s="4"/>
      <c r="P44" s="14"/>
      <c r="Q44" s="17"/>
      <c r="R44" s="18"/>
      <c r="S44" s="18"/>
      <c r="T44" s="18"/>
      <c r="U44" s="13"/>
    </row>
    <row r="45" spans="1:22" ht="38.25">
      <c r="A45" s="68" t="s">
        <v>1</v>
      </c>
      <c r="B45" s="69"/>
      <c r="C45" s="70"/>
      <c r="D45" s="19" t="s">
        <v>11</v>
      </c>
      <c r="E45" s="20" t="s">
        <v>9</v>
      </c>
      <c r="F45" s="20" t="s">
        <v>12</v>
      </c>
      <c r="G45" s="21" t="s">
        <v>6</v>
      </c>
      <c r="H45" s="21" t="s">
        <v>4</v>
      </c>
      <c r="I45" s="21" t="s">
        <v>7</v>
      </c>
      <c r="J45" s="21" t="s">
        <v>8</v>
      </c>
      <c r="K45" s="22" t="s">
        <v>13</v>
      </c>
      <c r="L45" s="23" t="s">
        <v>14</v>
      </c>
      <c r="M45" s="23" t="s">
        <v>2</v>
      </c>
      <c r="N45" s="19" t="s">
        <v>15</v>
      </c>
      <c r="O45" s="19" t="s">
        <v>16</v>
      </c>
      <c r="P45" s="19" t="s">
        <v>17</v>
      </c>
      <c r="Q45" s="19" t="s">
        <v>18</v>
      </c>
      <c r="R45" s="19" t="s">
        <v>19</v>
      </c>
      <c r="S45" s="65" t="s">
        <v>3</v>
      </c>
      <c r="T45" s="66"/>
      <c r="U45" s="67"/>
    </row>
    <row r="46" spans="1:22" ht="12" customHeight="1">
      <c r="A46" s="71">
        <v>1</v>
      </c>
      <c r="B46" s="71" t="s">
        <v>5</v>
      </c>
      <c r="C46" s="74">
        <v>25</v>
      </c>
      <c r="D46" s="74">
        <v>25</v>
      </c>
      <c r="E46" s="77" t="s">
        <v>33</v>
      </c>
      <c r="F46" s="24" t="s">
        <v>20</v>
      </c>
      <c r="G46" s="25">
        <v>2</v>
      </c>
      <c r="H46" s="26">
        <v>4</v>
      </c>
      <c r="I46" s="26">
        <v>4</v>
      </c>
      <c r="J46" s="26">
        <v>2</v>
      </c>
      <c r="K46" s="27">
        <f>SUM(G46:J46)</f>
        <v>12</v>
      </c>
      <c r="L46" s="27">
        <v>1</v>
      </c>
      <c r="M46" s="45">
        <v>48</v>
      </c>
      <c r="N46" s="45">
        <v>1200</v>
      </c>
      <c r="O46" s="42">
        <v>8.67</v>
      </c>
      <c r="P46" s="42">
        <v>7.3</v>
      </c>
      <c r="Q46" s="48">
        <f>O46*D46</f>
        <v>216.75</v>
      </c>
      <c r="R46" s="48">
        <f>P46*D46</f>
        <v>182.5</v>
      </c>
      <c r="S46" s="51">
        <v>22</v>
      </c>
      <c r="T46" s="39">
        <v>13</v>
      </c>
      <c r="U46" s="39">
        <v>8</v>
      </c>
      <c r="V46" s="13">
        <f>S46*2.54*T46*2.54*U46*2.54*D46/1000000</f>
        <v>0.93734006080000021</v>
      </c>
    </row>
    <row r="47" spans="1:22" ht="12" customHeight="1">
      <c r="A47" s="72"/>
      <c r="B47" s="72"/>
      <c r="C47" s="75"/>
      <c r="D47" s="75"/>
      <c r="E47" s="78"/>
      <c r="F47" s="24" t="s">
        <v>32</v>
      </c>
      <c r="G47" s="25">
        <v>2</v>
      </c>
      <c r="H47" s="26">
        <v>4</v>
      </c>
      <c r="I47" s="26">
        <v>4</v>
      </c>
      <c r="J47" s="26">
        <v>2</v>
      </c>
      <c r="K47" s="27">
        <f>SUM(G47:J47)</f>
        <v>12</v>
      </c>
      <c r="L47" s="27">
        <v>1</v>
      </c>
      <c r="M47" s="46"/>
      <c r="N47" s="46"/>
      <c r="O47" s="43"/>
      <c r="P47" s="43"/>
      <c r="Q47" s="49"/>
      <c r="R47" s="49"/>
      <c r="S47" s="52"/>
      <c r="T47" s="40"/>
      <c r="U47" s="40"/>
      <c r="V47" s="13"/>
    </row>
    <row r="48" spans="1:22" ht="12" customHeight="1">
      <c r="A48" s="72"/>
      <c r="B48" s="72"/>
      <c r="C48" s="75"/>
      <c r="D48" s="75"/>
      <c r="E48" s="78"/>
      <c r="F48" s="28" t="s">
        <v>22</v>
      </c>
      <c r="G48" s="25">
        <v>2</v>
      </c>
      <c r="H48" s="26">
        <v>4</v>
      </c>
      <c r="I48" s="26">
        <v>4</v>
      </c>
      <c r="J48" s="26">
        <v>2</v>
      </c>
      <c r="K48" s="27">
        <f>SUM(G48:J48)</f>
        <v>12</v>
      </c>
      <c r="L48" s="27">
        <v>1</v>
      </c>
      <c r="M48" s="46"/>
      <c r="N48" s="46"/>
      <c r="O48" s="43"/>
      <c r="P48" s="43"/>
      <c r="Q48" s="49"/>
      <c r="R48" s="49"/>
      <c r="S48" s="52"/>
      <c r="T48" s="40"/>
      <c r="U48" s="40"/>
      <c r="V48" s="13"/>
    </row>
    <row r="49" spans="1:22" ht="12" customHeight="1">
      <c r="A49" s="73"/>
      <c r="B49" s="73"/>
      <c r="C49" s="76"/>
      <c r="D49" s="76"/>
      <c r="E49" s="78"/>
      <c r="F49" s="24" t="s">
        <v>21</v>
      </c>
      <c r="G49" s="25">
        <v>2</v>
      </c>
      <c r="H49" s="26">
        <v>4</v>
      </c>
      <c r="I49" s="26">
        <v>4</v>
      </c>
      <c r="J49" s="26">
        <v>2</v>
      </c>
      <c r="K49" s="27">
        <f>SUM(G49:J49)</f>
        <v>12</v>
      </c>
      <c r="L49" s="27">
        <v>1</v>
      </c>
      <c r="M49" s="47"/>
      <c r="N49" s="47"/>
      <c r="O49" s="44"/>
      <c r="P49" s="44"/>
      <c r="Q49" s="50"/>
      <c r="R49" s="50"/>
      <c r="S49" s="53"/>
      <c r="T49" s="41"/>
      <c r="U49" s="41"/>
      <c r="V49" s="13"/>
    </row>
    <row r="50" spans="1:22" ht="12" customHeight="1">
      <c r="A50" s="54">
        <f>D46</f>
        <v>25</v>
      </c>
      <c r="B50" s="55"/>
      <c r="C50" s="55"/>
      <c r="D50" s="55"/>
      <c r="E50" s="56"/>
      <c r="F50" s="29"/>
      <c r="G50" s="30"/>
      <c r="H50" s="30"/>
      <c r="I50" s="30"/>
      <c r="J50" s="30"/>
      <c r="K50" s="31"/>
      <c r="L50" s="31"/>
      <c r="M50" s="31"/>
      <c r="N50" s="31">
        <f>SUM(N46:N49)</f>
        <v>1200</v>
      </c>
      <c r="O50" s="31"/>
      <c r="P50" s="31"/>
      <c r="Q50" s="32">
        <f>SUM(Q46:Q49)</f>
        <v>216.75</v>
      </c>
      <c r="R50" s="32">
        <f>SUM(R46:R49)</f>
        <v>182.5</v>
      </c>
      <c r="S50" s="57">
        <f>V46</f>
        <v>0.93734006080000021</v>
      </c>
      <c r="T50" s="58"/>
      <c r="U50" s="59"/>
      <c r="V50" s="13"/>
    </row>
    <row r="51" spans="1:22" ht="38.25">
      <c r="A51" s="68" t="s">
        <v>1</v>
      </c>
      <c r="B51" s="69"/>
      <c r="C51" s="70"/>
      <c r="D51" s="19" t="s">
        <v>11</v>
      </c>
      <c r="E51" s="20" t="s">
        <v>9</v>
      </c>
      <c r="F51" s="20" t="s">
        <v>12</v>
      </c>
      <c r="G51" s="21" t="s">
        <v>6</v>
      </c>
      <c r="H51" s="21" t="s">
        <v>4</v>
      </c>
      <c r="I51" s="21" t="s">
        <v>7</v>
      </c>
      <c r="J51" s="21" t="s">
        <v>8</v>
      </c>
      <c r="K51" s="22" t="s">
        <v>13</v>
      </c>
      <c r="L51" s="23" t="s">
        <v>14</v>
      </c>
      <c r="M51" s="23" t="s">
        <v>2</v>
      </c>
      <c r="N51" s="19" t="s">
        <v>15</v>
      </c>
      <c r="O51" s="19" t="s">
        <v>16</v>
      </c>
      <c r="P51" s="19" t="s">
        <v>17</v>
      </c>
      <c r="Q51" s="19" t="s">
        <v>18</v>
      </c>
      <c r="R51" s="19" t="s">
        <v>19</v>
      </c>
      <c r="S51" s="65" t="s">
        <v>3</v>
      </c>
      <c r="T51" s="66"/>
      <c r="U51" s="67"/>
    </row>
    <row r="52" spans="1:22" ht="12" customHeight="1">
      <c r="A52" s="71">
        <v>1</v>
      </c>
      <c r="B52" s="71" t="s">
        <v>5</v>
      </c>
      <c r="C52" s="74">
        <v>150</v>
      </c>
      <c r="D52" s="74">
        <v>150</v>
      </c>
      <c r="E52" s="77" t="s">
        <v>24</v>
      </c>
      <c r="F52" s="24" t="s">
        <v>20</v>
      </c>
      <c r="G52" s="25">
        <v>2</v>
      </c>
      <c r="H52" s="26">
        <v>4</v>
      </c>
      <c r="I52" s="26">
        <v>4</v>
      </c>
      <c r="J52" s="26">
        <v>2</v>
      </c>
      <c r="K52" s="27">
        <f>SUM(G52:J52)</f>
        <v>12</v>
      </c>
      <c r="L52" s="27">
        <v>1</v>
      </c>
      <c r="M52" s="45">
        <v>48</v>
      </c>
      <c r="N52" s="45">
        <v>7200</v>
      </c>
      <c r="O52" s="42">
        <v>8.67</v>
      </c>
      <c r="P52" s="42">
        <v>7.3</v>
      </c>
      <c r="Q52" s="48">
        <f>O52*D52</f>
        <v>1300.5</v>
      </c>
      <c r="R52" s="48">
        <f>P52*D52</f>
        <v>1095</v>
      </c>
      <c r="S52" s="51">
        <v>22</v>
      </c>
      <c r="T52" s="39">
        <v>13</v>
      </c>
      <c r="U52" s="39">
        <v>8</v>
      </c>
      <c r="V52" s="13">
        <f>S52*2.54*T52*2.54*U52*2.54*D52/1000000</f>
        <v>5.6240403648000017</v>
      </c>
    </row>
    <row r="53" spans="1:22" ht="12" customHeight="1">
      <c r="A53" s="72"/>
      <c r="B53" s="72"/>
      <c r="C53" s="75"/>
      <c r="D53" s="75"/>
      <c r="E53" s="78"/>
      <c r="F53" s="24" t="s">
        <v>22</v>
      </c>
      <c r="G53" s="25">
        <v>2</v>
      </c>
      <c r="H53" s="26">
        <v>4</v>
      </c>
      <c r="I53" s="26">
        <v>4</v>
      </c>
      <c r="J53" s="26">
        <v>2</v>
      </c>
      <c r="K53" s="27">
        <f>SUM(G53:J53)</f>
        <v>12</v>
      </c>
      <c r="L53" s="27">
        <v>1</v>
      </c>
      <c r="M53" s="46"/>
      <c r="N53" s="46"/>
      <c r="O53" s="43"/>
      <c r="P53" s="43"/>
      <c r="Q53" s="49"/>
      <c r="R53" s="49"/>
      <c r="S53" s="52"/>
      <c r="T53" s="40"/>
      <c r="U53" s="40"/>
      <c r="V53" s="13"/>
    </row>
    <row r="54" spans="1:22" ht="12" customHeight="1">
      <c r="A54" s="72"/>
      <c r="B54" s="72"/>
      <c r="C54" s="75"/>
      <c r="D54" s="75"/>
      <c r="E54" s="78"/>
      <c r="F54" s="28" t="s">
        <v>23</v>
      </c>
      <c r="G54" s="25">
        <v>2</v>
      </c>
      <c r="H54" s="26">
        <v>4</v>
      </c>
      <c r="I54" s="26">
        <v>4</v>
      </c>
      <c r="J54" s="26">
        <v>2</v>
      </c>
      <c r="K54" s="27">
        <f>SUM(G54:J54)</f>
        <v>12</v>
      </c>
      <c r="L54" s="27">
        <v>1</v>
      </c>
      <c r="M54" s="46"/>
      <c r="N54" s="46"/>
      <c r="O54" s="43"/>
      <c r="P54" s="43"/>
      <c r="Q54" s="49"/>
      <c r="R54" s="49"/>
      <c r="S54" s="52"/>
      <c r="T54" s="40"/>
      <c r="U54" s="40"/>
      <c r="V54" s="13"/>
    </row>
    <row r="55" spans="1:22" ht="12" customHeight="1">
      <c r="A55" s="73"/>
      <c r="B55" s="73"/>
      <c r="C55" s="76"/>
      <c r="D55" s="76"/>
      <c r="E55" s="78"/>
      <c r="F55" s="24" t="s">
        <v>21</v>
      </c>
      <c r="G55" s="25">
        <v>2</v>
      </c>
      <c r="H55" s="26">
        <v>4</v>
      </c>
      <c r="I55" s="26">
        <v>4</v>
      </c>
      <c r="J55" s="26">
        <v>2</v>
      </c>
      <c r="K55" s="27">
        <f>SUM(G55:J55)</f>
        <v>12</v>
      </c>
      <c r="L55" s="27">
        <v>1</v>
      </c>
      <c r="M55" s="47"/>
      <c r="N55" s="47"/>
      <c r="O55" s="44"/>
      <c r="P55" s="44"/>
      <c r="Q55" s="50"/>
      <c r="R55" s="50"/>
      <c r="S55" s="53"/>
      <c r="T55" s="41"/>
      <c r="U55" s="41"/>
      <c r="V55" s="13"/>
    </row>
    <row r="56" spans="1:22" ht="12" customHeight="1">
      <c r="A56" s="54">
        <f>D52</f>
        <v>150</v>
      </c>
      <c r="B56" s="55"/>
      <c r="C56" s="55"/>
      <c r="D56" s="55"/>
      <c r="E56" s="56"/>
      <c r="F56" s="29"/>
      <c r="G56" s="30"/>
      <c r="H56" s="30"/>
      <c r="I56" s="30"/>
      <c r="J56" s="30"/>
      <c r="K56" s="31"/>
      <c r="L56" s="31"/>
      <c r="M56" s="31"/>
      <c r="N56" s="31">
        <f>SUM(N52:N55)</f>
        <v>7200</v>
      </c>
      <c r="O56" s="31"/>
      <c r="P56" s="31"/>
      <c r="Q56" s="32">
        <f>SUM(Q52:Q55)</f>
        <v>1300.5</v>
      </c>
      <c r="R56" s="32">
        <f>SUM(R52:R55)</f>
        <v>1095</v>
      </c>
      <c r="S56" s="57">
        <f>V52</f>
        <v>5.6240403648000017</v>
      </c>
      <c r="T56" s="58"/>
      <c r="U56" s="59"/>
      <c r="V56" s="13"/>
    </row>
    <row r="57" spans="1:22" ht="38.25">
      <c r="A57" s="68" t="s">
        <v>1</v>
      </c>
      <c r="B57" s="69"/>
      <c r="C57" s="70"/>
      <c r="D57" s="19" t="s">
        <v>11</v>
      </c>
      <c r="E57" s="20" t="s">
        <v>9</v>
      </c>
      <c r="F57" s="20" t="s">
        <v>12</v>
      </c>
      <c r="G57" s="21" t="s">
        <v>6</v>
      </c>
      <c r="H57" s="21" t="s">
        <v>4</v>
      </c>
      <c r="I57" s="21" t="s">
        <v>7</v>
      </c>
      <c r="J57" s="21" t="s">
        <v>8</v>
      </c>
      <c r="K57" s="22" t="s">
        <v>13</v>
      </c>
      <c r="L57" s="23" t="s">
        <v>14</v>
      </c>
      <c r="M57" s="23" t="s">
        <v>2</v>
      </c>
      <c r="N57" s="19" t="s">
        <v>15</v>
      </c>
      <c r="O57" s="19" t="s">
        <v>16</v>
      </c>
      <c r="P57" s="19" t="s">
        <v>17</v>
      </c>
      <c r="Q57" s="19" t="s">
        <v>18</v>
      </c>
      <c r="R57" s="19" t="s">
        <v>19</v>
      </c>
      <c r="S57" s="65" t="s">
        <v>3</v>
      </c>
      <c r="T57" s="66"/>
      <c r="U57" s="67"/>
    </row>
    <row r="58" spans="1:22" ht="12" customHeight="1">
      <c r="A58" s="71">
        <v>1</v>
      </c>
      <c r="B58" s="71" t="s">
        <v>5</v>
      </c>
      <c r="C58" s="74">
        <v>75</v>
      </c>
      <c r="D58" s="74">
        <v>75</v>
      </c>
      <c r="E58" s="77" t="s">
        <v>25</v>
      </c>
      <c r="F58" s="24" t="s">
        <v>20</v>
      </c>
      <c r="G58" s="25">
        <v>2</v>
      </c>
      <c r="H58" s="26">
        <v>4</v>
      </c>
      <c r="I58" s="26">
        <v>4</v>
      </c>
      <c r="J58" s="26">
        <v>2</v>
      </c>
      <c r="K58" s="27">
        <f>SUM(G58:J58)</f>
        <v>12</v>
      </c>
      <c r="L58" s="27">
        <v>1</v>
      </c>
      <c r="M58" s="45">
        <v>48</v>
      </c>
      <c r="N58" s="45">
        <v>3600</v>
      </c>
      <c r="O58" s="42">
        <v>8.67</v>
      </c>
      <c r="P58" s="42">
        <v>7.3</v>
      </c>
      <c r="Q58" s="48">
        <f>O58*D58</f>
        <v>650.25</v>
      </c>
      <c r="R58" s="48">
        <f>P58*D58</f>
        <v>547.5</v>
      </c>
      <c r="S58" s="51">
        <v>22</v>
      </c>
      <c r="T58" s="39">
        <v>13</v>
      </c>
      <c r="U58" s="39">
        <v>8</v>
      </c>
      <c r="V58" s="13">
        <f>S58*2.54*T58*2.54*U58*2.54*D58/1000000</f>
        <v>2.8120201824000008</v>
      </c>
    </row>
    <row r="59" spans="1:22" ht="12" customHeight="1">
      <c r="A59" s="72"/>
      <c r="B59" s="72"/>
      <c r="C59" s="75"/>
      <c r="D59" s="75"/>
      <c r="E59" s="78"/>
      <c r="F59" s="24" t="s">
        <v>21</v>
      </c>
      <c r="G59" s="25">
        <v>2</v>
      </c>
      <c r="H59" s="26">
        <v>4</v>
      </c>
      <c r="I59" s="26">
        <v>4</v>
      </c>
      <c r="J59" s="26">
        <v>2</v>
      </c>
      <c r="K59" s="27">
        <f>SUM(G59:J59)</f>
        <v>12</v>
      </c>
      <c r="L59" s="27">
        <v>1</v>
      </c>
      <c r="M59" s="46"/>
      <c r="N59" s="46"/>
      <c r="O59" s="43"/>
      <c r="P59" s="43"/>
      <c r="Q59" s="49"/>
      <c r="R59" s="49"/>
      <c r="S59" s="52"/>
      <c r="T59" s="40"/>
      <c r="U59" s="40"/>
      <c r="V59" s="13"/>
    </row>
    <row r="60" spans="1:22" ht="12" customHeight="1">
      <c r="A60" s="72"/>
      <c r="B60" s="72"/>
      <c r="C60" s="75"/>
      <c r="D60" s="75"/>
      <c r="E60" s="78"/>
      <c r="F60" s="28" t="s">
        <v>22</v>
      </c>
      <c r="G60" s="25">
        <v>2</v>
      </c>
      <c r="H60" s="26">
        <v>4</v>
      </c>
      <c r="I60" s="26">
        <v>4</v>
      </c>
      <c r="J60" s="26">
        <v>2</v>
      </c>
      <c r="K60" s="27">
        <f>SUM(G60:J60)</f>
        <v>12</v>
      </c>
      <c r="L60" s="27">
        <v>1</v>
      </c>
      <c r="M60" s="46"/>
      <c r="N60" s="46"/>
      <c r="O60" s="43"/>
      <c r="P60" s="43"/>
      <c r="Q60" s="49"/>
      <c r="R60" s="49"/>
      <c r="S60" s="52"/>
      <c r="T60" s="40"/>
      <c r="U60" s="40"/>
      <c r="V60" s="13"/>
    </row>
    <row r="61" spans="1:22" ht="12" customHeight="1">
      <c r="A61" s="73"/>
      <c r="B61" s="73"/>
      <c r="C61" s="76"/>
      <c r="D61" s="76"/>
      <c r="E61" s="78"/>
      <c r="F61" s="24" t="s">
        <v>20</v>
      </c>
      <c r="G61" s="25">
        <v>2</v>
      </c>
      <c r="H61" s="26">
        <v>4</v>
      </c>
      <c r="I61" s="26">
        <v>4</v>
      </c>
      <c r="J61" s="26">
        <v>2</v>
      </c>
      <c r="K61" s="27">
        <f>SUM(G61:J61)</f>
        <v>12</v>
      </c>
      <c r="L61" s="27">
        <v>1</v>
      </c>
      <c r="M61" s="47"/>
      <c r="N61" s="47"/>
      <c r="O61" s="44"/>
      <c r="P61" s="44"/>
      <c r="Q61" s="50"/>
      <c r="R61" s="50"/>
      <c r="S61" s="53"/>
      <c r="T61" s="41"/>
      <c r="U61" s="41"/>
      <c r="V61" s="13"/>
    </row>
    <row r="62" spans="1:22" ht="12" customHeight="1">
      <c r="A62" s="54">
        <f>D58</f>
        <v>75</v>
      </c>
      <c r="B62" s="55"/>
      <c r="C62" s="55"/>
      <c r="D62" s="55"/>
      <c r="E62" s="56"/>
      <c r="F62" s="29"/>
      <c r="G62" s="30"/>
      <c r="H62" s="30"/>
      <c r="I62" s="30"/>
      <c r="J62" s="30"/>
      <c r="K62" s="31"/>
      <c r="L62" s="31"/>
      <c r="M62" s="31"/>
      <c r="N62" s="31">
        <f>SUM(N58:N61)</f>
        <v>3600</v>
      </c>
      <c r="O62" s="31"/>
      <c r="P62" s="31"/>
      <c r="Q62" s="32">
        <f>SUM(Q58:Q61)</f>
        <v>650.25</v>
      </c>
      <c r="R62" s="32">
        <f>SUM(R58:R61)</f>
        <v>547.5</v>
      </c>
      <c r="S62" s="57">
        <f>V58</f>
        <v>2.8120201824000008</v>
      </c>
      <c r="T62" s="58"/>
      <c r="U62" s="59"/>
      <c r="V62" s="13"/>
    </row>
    <row r="63" spans="1:22" ht="26.1" customHeight="1">
      <c r="A63" s="84" t="s">
        <v>36</v>
      </c>
      <c r="B63" s="85"/>
      <c r="C63" s="85"/>
      <c r="D63" s="85"/>
      <c r="E63" s="86"/>
      <c r="F63" s="29"/>
      <c r="G63" s="30"/>
      <c r="H63" s="30"/>
      <c r="I63" s="30"/>
      <c r="J63" s="30"/>
      <c r="K63" s="31"/>
      <c r="L63" s="31"/>
      <c r="M63" s="31"/>
      <c r="N63" s="31">
        <v>39600</v>
      </c>
      <c r="O63" s="31"/>
      <c r="P63" s="31"/>
      <c r="Q63" s="32">
        <f>SUM(Q59:Q62)</f>
        <v>650.25</v>
      </c>
      <c r="R63" s="32">
        <f>SUM(R59:R62)</f>
        <v>547.5</v>
      </c>
      <c r="S63" s="57">
        <f>S8+S16+S26+S34+S42+S50+S56+S62</f>
        <v>30.932222006400007</v>
      </c>
      <c r="T63" s="58"/>
      <c r="U63" s="59"/>
    </row>
  </sheetData>
  <mergeCells count="150">
    <mergeCell ref="A63:E63"/>
    <mergeCell ref="S63:U63"/>
    <mergeCell ref="E58:E61"/>
    <mergeCell ref="M58:M61"/>
    <mergeCell ref="T58:T61"/>
    <mergeCell ref="U58:U61"/>
    <mergeCell ref="N58:N61"/>
    <mergeCell ref="O58:O61"/>
    <mergeCell ref="P58:P61"/>
    <mergeCell ref="Q58:Q61"/>
    <mergeCell ref="R58:R61"/>
    <mergeCell ref="S58:S61"/>
    <mergeCell ref="A58:A61"/>
    <mergeCell ref="B58:B61"/>
    <mergeCell ref="C58:C61"/>
    <mergeCell ref="D58:D61"/>
    <mergeCell ref="A62:E62"/>
    <mergeCell ref="S62:U62"/>
    <mergeCell ref="A56:E56"/>
    <mergeCell ref="S56:U56"/>
    <mergeCell ref="A57:C57"/>
    <mergeCell ref="S57:U57"/>
    <mergeCell ref="E46:E49"/>
    <mergeCell ref="M46:M49"/>
    <mergeCell ref="P52:P55"/>
    <mergeCell ref="Q52:Q55"/>
    <mergeCell ref="E52:E55"/>
    <mergeCell ref="M52:M55"/>
    <mergeCell ref="S51:U51"/>
    <mergeCell ref="A52:A55"/>
    <mergeCell ref="B52:B55"/>
    <mergeCell ref="R52:R55"/>
    <mergeCell ref="S52:S55"/>
    <mergeCell ref="T52:T55"/>
    <mergeCell ref="U52:U55"/>
    <mergeCell ref="C52:C55"/>
    <mergeCell ref="D52:D55"/>
    <mergeCell ref="N52:N55"/>
    <mergeCell ref="O52:O55"/>
    <mergeCell ref="A51:C51"/>
    <mergeCell ref="T46:T49"/>
    <mergeCell ref="U46:U49"/>
    <mergeCell ref="A50:E50"/>
    <mergeCell ref="S50:U50"/>
    <mergeCell ref="N46:N49"/>
    <mergeCell ref="O46:O49"/>
    <mergeCell ref="P46:P49"/>
    <mergeCell ref="Q46:Q49"/>
    <mergeCell ref="R46:R49"/>
    <mergeCell ref="S46:S49"/>
    <mergeCell ref="A46:A49"/>
    <mergeCell ref="B46:B49"/>
    <mergeCell ref="C46:C49"/>
    <mergeCell ref="D46:D49"/>
    <mergeCell ref="T38:T41"/>
    <mergeCell ref="U38:U41"/>
    <mergeCell ref="A42:E42"/>
    <mergeCell ref="S42:U42"/>
    <mergeCell ref="C38:C41"/>
    <mergeCell ref="D38:D41"/>
    <mergeCell ref="E38:E41"/>
    <mergeCell ref="M38:M41"/>
    <mergeCell ref="A45:C45"/>
    <mergeCell ref="S45:U45"/>
    <mergeCell ref="N38:N41"/>
    <mergeCell ref="O38:O41"/>
    <mergeCell ref="P38:P41"/>
    <mergeCell ref="Q38:Q41"/>
    <mergeCell ref="R38:R41"/>
    <mergeCell ref="S38:S41"/>
    <mergeCell ref="A38:A41"/>
    <mergeCell ref="B38:B41"/>
    <mergeCell ref="T30:T33"/>
    <mergeCell ref="U30:U33"/>
    <mergeCell ref="A34:E34"/>
    <mergeCell ref="S34:U34"/>
    <mergeCell ref="C30:C33"/>
    <mergeCell ref="D30:D33"/>
    <mergeCell ref="E30:E33"/>
    <mergeCell ref="M30:M33"/>
    <mergeCell ref="A37:C37"/>
    <mergeCell ref="S37:U37"/>
    <mergeCell ref="N30:N33"/>
    <mergeCell ref="O30:O33"/>
    <mergeCell ref="P30:P33"/>
    <mergeCell ref="Q30:Q33"/>
    <mergeCell ref="R30:R33"/>
    <mergeCell ref="S30:S33"/>
    <mergeCell ref="A30:A33"/>
    <mergeCell ref="B30:B33"/>
    <mergeCell ref="T20:T25"/>
    <mergeCell ref="U20:U25"/>
    <mergeCell ref="A26:E26"/>
    <mergeCell ref="S26:U26"/>
    <mergeCell ref="C20:C25"/>
    <mergeCell ref="D20:D25"/>
    <mergeCell ref="E20:E25"/>
    <mergeCell ref="M20:M25"/>
    <mergeCell ref="A29:C29"/>
    <mergeCell ref="S29:U29"/>
    <mergeCell ref="N20:N25"/>
    <mergeCell ref="O20:O25"/>
    <mergeCell ref="P20:P25"/>
    <mergeCell ref="Q20:Q25"/>
    <mergeCell ref="R20:R25"/>
    <mergeCell ref="S20:S25"/>
    <mergeCell ref="A20:A25"/>
    <mergeCell ref="B20:B25"/>
    <mergeCell ref="A18:D18"/>
    <mergeCell ref="A19:C19"/>
    <mergeCell ref="S19:U19"/>
    <mergeCell ref="N12:N15"/>
    <mergeCell ref="O12:O15"/>
    <mergeCell ref="P12:P15"/>
    <mergeCell ref="Q12:Q15"/>
    <mergeCell ref="R12:R15"/>
    <mergeCell ref="S12:S15"/>
    <mergeCell ref="A12:A15"/>
    <mergeCell ref="T12:T15"/>
    <mergeCell ref="U12:U15"/>
    <mergeCell ref="A16:E16"/>
    <mergeCell ref="S16:U16"/>
    <mergeCell ref="B12:B15"/>
    <mergeCell ref="C12:C15"/>
    <mergeCell ref="D12:D15"/>
    <mergeCell ref="E12:E15"/>
    <mergeCell ref="M12:M15"/>
    <mergeCell ref="A10:D10"/>
    <mergeCell ref="A11:C11"/>
    <mergeCell ref="S11:U11"/>
    <mergeCell ref="N5:N7"/>
    <mergeCell ref="O5:O7"/>
    <mergeCell ref="P5:P7"/>
    <mergeCell ref="Q5:Q7"/>
    <mergeCell ref="R5:R7"/>
    <mergeCell ref="S5:S7"/>
    <mergeCell ref="A5:A7"/>
    <mergeCell ref="A1:U1"/>
    <mergeCell ref="A3:D3"/>
    <mergeCell ref="A4:C4"/>
    <mergeCell ref="S4:U4"/>
    <mergeCell ref="T5:T7"/>
    <mergeCell ref="U5:U7"/>
    <mergeCell ref="A8:E8"/>
    <mergeCell ref="S8:U8"/>
    <mergeCell ref="B5:B7"/>
    <mergeCell ref="C5:C7"/>
    <mergeCell ref="D5:D7"/>
    <mergeCell ref="E5:E7"/>
    <mergeCell ref="M5:M7"/>
  </mergeCells>
  <phoneticPr fontId="0" type="noConversion"/>
  <pageMargins left="0.2" right="0.2" top="0.25" bottom="0.25" header="0.3" footer="0.3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PL-7026 </vt:lpstr>
      <vt:lpstr>PL-7027 </vt:lpstr>
      <vt:lpstr>'PL-7026 '!Print_Area</vt:lpstr>
      <vt:lpstr>'PL-7027 '!Print_Area</vt:lpstr>
    </vt:vector>
  </TitlesOfParts>
  <Company>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2022-04-21T15:01:32Z</cp:lastPrinted>
  <dcterms:created xsi:type="dcterms:W3CDTF">2005-09-28T09:31:57Z</dcterms:created>
  <dcterms:modified xsi:type="dcterms:W3CDTF">2022-04-25T08:50:36Z</dcterms:modified>
</cp:coreProperties>
</file>